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3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4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5.xml" ContentType="application/vnd.openxmlformats-officedocument.drawing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drawings/drawing6.xml" ContentType="application/vnd.openxmlformats-officedocument.drawing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7.xml" ContentType="application/vnd.openxmlformats-officedocument.drawing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drawings/drawing8.xml" ContentType="application/vnd.openxmlformats-officedocument.drawing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drawings/drawing9.xml" ContentType="application/vnd.openxmlformats-officedocument.drawing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drawings/drawing10.xml" ContentType="application/vnd.openxmlformats-officedocument.drawing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drawings/drawing11.xml" ContentType="application/vnd.openxmlformats-officedocument.drawing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drawings/drawing12.xml" ContentType="application/vnd.openxmlformats-officedocument.drawing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drawings/drawing13.xml" ContentType="application/vnd.openxmlformats-officedocument.drawing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drawings/drawing14.xml" ContentType="application/vnd.openxmlformats-officedocument.drawing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drawings/drawing15.xml" ContentType="application/vnd.openxmlformats-officedocument.drawing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drawings/drawing16.xml" ContentType="application/vnd.openxmlformats-officedocument.drawing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drawings/drawing17.xml" ContentType="application/vnd.openxmlformats-officedocument.drawing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adisq.sharepoint.com/sites/RelationsdetravailSHSP/Documents partages/GMMQ/Guilde-ADISQ Scène/Contrat-type et formulaires/"/>
    </mc:Choice>
  </mc:AlternateContent>
  <xr:revisionPtr revIDLastSave="1321" documentId="8_{814C63AA-0AAF-489E-A7B8-307C3746E9B4}" xr6:coauthVersionLast="47" xr6:coauthVersionMax="47" xr10:uidLastSave="{64519520-021E-481B-B6BE-86282BDF6EF8}"/>
  <bookViews>
    <workbookView xWindow="-108" yWindow="-108" windowWidth="23256" windowHeight="12576" xr2:uid="{00000000-000D-0000-FFFF-FFFF00000000}"/>
  </bookViews>
  <sheets>
    <sheet name="Remises" sheetId="2" r:id="rId1"/>
    <sheet name="Représentations" sheetId="3" r:id="rId2"/>
    <sheet name="Musicien 1" sheetId="1" r:id="rId3"/>
    <sheet name="Musicien 2" sheetId="4" r:id="rId4"/>
    <sheet name="Musicien 3" sheetId="5" r:id="rId5"/>
    <sheet name="Musicien 4" sheetId="6" r:id="rId6"/>
    <sheet name="Musicien 5" sheetId="7" r:id="rId7"/>
    <sheet name="Musicien 6" sheetId="8" r:id="rId8"/>
    <sheet name="Musicien 7" sheetId="9" r:id="rId9"/>
    <sheet name="Musicien 8" sheetId="10" r:id="rId10"/>
    <sheet name="Musicien 9" sheetId="11" r:id="rId11"/>
    <sheet name="Musicien 10" sheetId="12" r:id="rId12"/>
    <sheet name="Musicien 11" sheetId="13" r:id="rId13"/>
    <sheet name="Musicien 12" sheetId="14" r:id="rId14"/>
    <sheet name="Musicien 13" sheetId="15" r:id="rId15"/>
    <sheet name="Musicien 14" sheetId="16" r:id="rId16"/>
    <sheet name="Musicien 15" sheetId="17" r:id="rId17"/>
    <sheet name="Musicien 16" sheetId="18" r:id="rId1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1" i="18" l="1"/>
  <c r="D41" i="17"/>
  <c r="D41" i="16"/>
  <c r="D41" i="15"/>
  <c r="D41" i="14"/>
  <c r="D41" i="13"/>
  <c r="D41" i="12"/>
  <c r="D41" i="11"/>
  <c r="D41" i="10"/>
  <c r="D41" i="9"/>
  <c r="D41" i="8"/>
  <c r="D41" i="7"/>
  <c r="D41" i="6"/>
  <c r="D41" i="5"/>
  <c r="D41" i="4"/>
  <c r="D41" i="1"/>
  <c r="D25" i="2"/>
  <c r="P26" i="1"/>
  <c r="R26" i="1" s="1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D47" i="18"/>
  <c r="D46" i="18"/>
  <c r="D39" i="18"/>
  <c r="D38" i="18"/>
  <c r="C34" i="18"/>
  <c r="T31" i="18"/>
  <c r="T30" i="18"/>
  <c r="T28" i="18"/>
  <c r="T27" i="18"/>
  <c r="S27" i="18"/>
  <c r="T26" i="18"/>
  <c r="S26" i="18"/>
  <c r="U25" i="18"/>
  <c r="T25" i="18"/>
  <c r="U24" i="18"/>
  <c r="T24" i="18"/>
  <c r="T23" i="18"/>
  <c r="U22" i="18"/>
  <c r="T22" i="18"/>
  <c r="U21" i="18"/>
  <c r="T21" i="18"/>
  <c r="U20" i="18"/>
  <c r="T20" i="18"/>
  <c r="U19" i="18"/>
  <c r="T19" i="18"/>
  <c r="T18" i="18"/>
  <c r="F11" i="18"/>
  <c r="E11" i="18"/>
  <c r="V31" i="18" s="1"/>
  <c r="Y31" i="18" s="1"/>
  <c r="I4" i="18"/>
  <c r="B4" i="18"/>
  <c r="I2" i="18"/>
  <c r="I1" i="18"/>
  <c r="D47" i="17"/>
  <c r="D46" i="17"/>
  <c r="D39" i="17"/>
  <c r="D38" i="17"/>
  <c r="C34" i="17"/>
  <c r="T31" i="17"/>
  <c r="T30" i="17"/>
  <c r="A30" i="17"/>
  <c r="T28" i="17"/>
  <c r="T27" i="17"/>
  <c r="S27" i="17"/>
  <c r="A27" i="17"/>
  <c r="T26" i="17"/>
  <c r="S26" i="17"/>
  <c r="U25" i="17"/>
  <c r="T25" i="17"/>
  <c r="P25" i="17"/>
  <c r="R25" i="17" s="1"/>
  <c r="F25" i="17" s="1"/>
  <c r="U24" i="17"/>
  <c r="T24" i="17"/>
  <c r="T23" i="17"/>
  <c r="Q23" i="17"/>
  <c r="S23" i="17" s="1"/>
  <c r="L23" i="17" s="1"/>
  <c r="U22" i="17"/>
  <c r="T22" i="17"/>
  <c r="U21" i="17"/>
  <c r="T21" i="17"/>
  <c r="U20" i="17"/>
  <c r="T20" i="17"/>
  <c r="U19" i="17"/>
  <c r="T19" i="17"/>
  <c r="T18" i="17"/>
  <c r="F11" i="17"/>
  <c r="E11" i="17"/>
  <c r="P23" i="17" s="1"/>
  <c r="R23" i="17" s="1"/>
  <c r="F23" i="17" s="1"/>
  <c r="I4" i="17"/>
  <c r="B4" i="17"/>
  <c r="I2" i="17"/>
  <c r="I1" i="17"/>
  <c r="D47" i="16"/>
  <c r="D46" i="16"/>
  <c r="D39" i="16"/>
  <c r="D38" i="16"/>
  <c r="C34" i="16"/>
  <c r="T31" i="16"/>
  <c r="T30" i="16"/>
  <c r="T28" i="16"/>
  <c r="T27" i="16"/>
  <c r="S27" i="16"/>
  <c r="T26" i="16"/>
  <c r="S26" i="16"/>
  <c r="U25" i="16"/>
  <c r="T25" i="16"/>
  <c r="U24" i="16"/>
  <c r="T24" i="16"/>
  <c r="T23" i="16"/>
  <c r="U22" i="16"/>
  <c r="T22" i="16"/>
  <c r="U21" i="16"/>
  <c r="T21" i="16"/>
  <c r="U20" i="16"/>
  <c r="T20" i="16"/>
  <c r="U19" i="16"/>
  <c r="T19" i="16"/>
  <c r="T18" i="16"/>
  <c r="F11" i="16"/>
  <c r="E11" i="16"/>
  <c r="A30" i="16" s="1"/>
  <c r="I4" i="16"/>
  <c r="B4" i="16"/>
  <c r="I2" i="16"/>
  <c r="I1" i="16"/>
  <c r="D47" i="15"/>
  <c r="D46" i="15"/>
  <c r="D39" i="15"/>
  <c r="D38" i="15"/>
  <c r="C34" i="15"/>
  <c r="T31" i="15"/>
  <c r="T30" i="15"/>
  <c r="T28" i="15"/>
  <c r="T27" i="15"/>
  <c r="S27" i="15"/>
  <c r="T26" i="15"/>
  <c r="S26" i="15"/>
  <c r="U25" i="15"/>
  <c r="T25" i="15"/>
  <c r="Q25" i="15"/>
  <c r="S25" i="15" s="1"/>
  <c r="L25" i="15" s="1"/>
  <c r="U24" i="15"/>
  <c r="T24" i="15"/>
  <c r="P24" i="15"/>
  <c r="R24" i="15" s="1"/>
  <c r="F24" i="15" s="1"/>
  <c r="T23" i="15"/>
  <c r="U22" i="15"/>
  <c r="T22" i="15"/>
  <c r="U21" i="15"/>
  <c r="T21" i="15"/>
  <c r="V20" i="15"/>
  <c r="U20" i="15"/>
  <c r="T20" i="15"/>
  <c r="U19" i="15"/>
  <c r="T19" i="15"/>
  <c r="T18" i="15"/>
  <c r="F11" i="15"/>
  <c r="E11" i="15"/>
  <c r="V31" i="15" s="1"/>
  <c r="Y31" i="15" s="1"/>
  <c r="I4" i="15"/>
  <c r="B4" i="15"/>
  <c r="I2" i="15"/>
  <c r="I1" i="15"/>
  <c r="D47" i="14"/>
  <c r="D46" i="14"/>
  <c r="D39" i="14"/>
  <c r="D38" i="14"/>
  <c r="C34" i="14"/>
  <c r="T31" i="14"/>
  <c r="T30" i="14"/>
  <c r="T28" i="14"/>
  <c r="T27" i="14"/>
  <c r="S27" i="14"/>
  <c r="T26" i="14"/>
  <c r="S26" i="14"/>
  <c r="U25" i="14"/>
  <c r="T25" i="14"/>
  <c r="U24" i="14"/>
  <c r="T24" i="14"/>
  <c r="V23" i="14"/>
  <c r="T23" i="14"/>
  <c r="U22" i="14"/>
  <c r="T22" i="14"/>
  <c r="U21" i="14"/>
  <c r="T21" i="14"/>
  <c r="U20" i="14"/>
  <c r="T20" i="14"/>
  <c r="Q20" i="14"/>
  <c r="S20" i="14" s="1"/>
  <c r="L20" i="14" s="1"/>
  <c r="U19" i="14"/>
  <c r="T19" i="14"/>
  <c r="T18" i="14"/>
  <c r="Q18" i="14"/>
  <c r="S18" i="14" s="1"/>
  <c r="F11" i="14"/>
  <c r="E11" i="14"/>
  <c r="A22" i="14" s="1"/>
  <c r="I4" i="14"/>
  <c r="B4" i="14"/>
  <c r="I2" i="14"/>
  <c r="I1" i="14"/>
  <c r="D47" i="13"/>
  <c r="D46" i="13"/>
  <c r="D39" i="13"/>
  <c r="D38" i="13"/>
  <c r="C34" i="13"/>
  <c r="T31" i="13"/>
  <c r="T30" i="13"/>
  <c r="T28" i="13"/>
  <c r="T27" i="13"/>
  <c r="S27" i="13"/>
  <c r="T26" i="13"/>
  <c r="S26" i="13"/>
  <c r="U25" i="13"/>
  <c r="T25" i="13"/>
  <c r="U24" i="13"/>
  <c r="T24" i="13"/>
  <c r="T23" i="13"/>
  <c r="U22" i="13"/>
  <c r="T22" i="13"/>
  <c r="U21" i="13"/>
  <c r="T21" i="13"/>
  <c r="U20" i="13"/>
  <c r="T20" i="13"/>
  <c r="Q20" i="13"/>
  <c r="S20" i="13" s="1"/>
  <c r="L20" i="13" s="1"/>
  <c r="U19" i="13"/>
  <c r="T19" i="13"/>
  <c r="T18" i="13"/>
  <c r="F11" i="13"/>
  <c r="E11" i="13"/>
  <c r="A30" i="13" s="1"/>
  <c r="I4" i="13"/>
  <c r="B4" i="13"/>
  <c r="I2" i="13"/>
  <c r="I1" i="13"/>
  <c r="D47" i="12"/>
  <c r="D46" i="12"/>
  <c r="D39" i="12"/>
  <c r="D38" i="12"/>
  <c r="C34" i="12"/>
  <c r="T31" i="12"/>
  <c r="T30" i="12"/>
  <c r="T28" i="12"/>
  <c r="T27" i="12"/>
  <c r="S27" i="12"/>
  <c r="T26" i="12"/>
  <c r="S26" i="12"/>
  <c r="U25" i="12"/>
  <c r="T25" i="12"/>
  <c r="U24" i="12"/>
  <c r="T24" i="12"/>
  <c r="T23" i="12"/>
  <c r="U22" i="12"/>
  <c r="T22" i="12"/>
  <c r="U21" i="12"/>
  <c r="T21" i="12"/>
  <c r="U20" i="12"/>
  <c r="T20" i="12"/>
  <c r="U19" i="12"/>
  <c r="T19" i="12"/>
  <c r="T18" i="12"/>
  <c r="F11" i="12"/>
  <c r="E11" i="12"/>
  <c r="Q25" i="12" s="1"/>
  <c r="S25" i="12" s="1"/>
  <c r="L25" i="12" s="1"/>
  <c r="I4" i="12"/>
  <c r="B4" i="12"/>
  <c r="I2" i="12"/>
  <c r="I1" i="12"/>
  <c r="D47" i="11"/>
  <c r="D46" i="11"/>
  <c r="D39" i="11"/>
  <c r="D38" i="11"/>
  <c r="C34" i="11"/>
  <c r="T31" i="11"/>
  <c r="T30" i="11"/>
  <c r="T28" i="11"/>
  <c r="T27" i="11"/>
  <c r="S27" i="11"/>
  <c r="T26" i="11"/>
  <c r="S26" i="11"/>
  <c r="U25" i="11"/>
  <c r="T25" i="11"/>
  <c r="U24" i="11"/>
  <c r="T24" i="11"/>
  <c r="T23" i="11"/>
  <c r="U22" i="11"/>
  <c r="T22" i="11"/>
  <c r="U21" i="11"/>
  <c r="T21" i="11"/>
  <c r="U20" i="11"/>
  <c r="T20" i="11"/>
  <c r="U19" i="11"/>
  <c r="T19" i="11"/>
  <c r="T18" i="11"/>
  <c r="F11" i="11"/>
  <c r="E11" i="11"/>
  <c r="P19" i="11" s="1"/>
  <c r="R19" i="11" s="1"/>
  <c r="F19" i="11" s="1"/>
  <c r="I4" i="11"/>
  <c r="B4" i="11"/>
  <c r="I2" i="11"/>
  <c r="I1" i="11"/>
  <c r="D47" i="10"/>
  <c r="D46" i="10"/>
  <c r="D39" i="10"/>
  <c r="D38" i="10"/>
  <c r="C34" i="10"/>
  <c r="T31" i="10"/>
  <c r="T30" i="10"/>
  <c r="T28" i="10"/>
  <c r="T27" i="10"/>
  <c r="S27" i="10"/>
  <c r="T26" i="10"/>
  <c r="S26" i="10"/>
  <c r="U25" i="10"/>
  <c r="T25" i="10"/>
  <c r="U24" i="10"/>
  <c r="T24" i="10"/>
  <c r="T23" i="10"/>
  <c r="U22" i="10"/>
  <c r="T22" i="10"/>
  <c r="U21" i="10"/>
  <c r="T21" i="10"/>
  <c r="U20" i="10"/>
  <c r="T20" i="10"/>
  <c r="U19" i="10"/>
  <c r="T19" i="10"/>
  <c r="T18" i="10"/>
  <c r="F11" i="10"/>
  <c r="E11" i="10"/>
  <c r="P23" i="10" s="1"/>
  <c r="R23" i="10" s="1"/>
  <c r="F23" i="10" s="1"/>
  <c r="I4" i="10"/>
  <c r="B4" i="10"/>
  <c r="I2" i="10"/>
  <c r="I1" i="10"/>
  <c r="D47" i="9"/>
  <c r="D46" i="9"/>
  <c r="D39" i="9"/>
  <c r="D38" i="9"/>
  <c r="C34" i="9"/>
  <c r="T31" i="9"/>
  <c r="T30" i="9"/>
  <c r="T28" i="9"/>
  <c r="T27" i="9"/>
  <c r="S27" i="9"/>
  <c r="T26" i="9"/>
  <c r="S26" i="9"/>
  <c r="U25" i="9"/>
  <c r="T25" i="9"/>
  <c r="U24" i="9"/>
  <c r="T24" i="9"/>
  <c r="V23" i="9"/>
  <c r="Y23" i="9" s="1"/>
  <c r="T23" i="9"/>
  <c r="V22" i="9"/>
  <c r="Y22" i="9" s="1"/>
  <c r="U22" i="9"/>
  <c r="T22" i="9"/>
  <c r="U21" i="9"/>
  <c r="T21" i="9"/>
  <c r="U20" i="9"/>
  <c r="T20" i="9"/>
  <c r="P20" i="9"/>
  <c r="R20" i="9" s="1"/>
  <c r="F20" i="9" s="1"/>
  <c r="U19" i="9"/>
  <c r="T19" i="9"/>
  <c r="T18" i="9"/>
  <c r="J16" i="9"/>
  <c r="F11" i="9"/>
  <c r="E11" i="9"/>
  <c r="P23" i="9" s="1"/>
  <c r="R23" i="9" s="1"/>
  <c r="F23" i="9" s="1"/>
  <c r="I4" i="9"/>
  <c r="B4" i="9"/>
  <c r="I2" i="9"/>
  <c r="I1" i="9"/>
  <c r="D47" i="8"/>
  <c r="D46" i="8"/>
  <c r="D39" i="8"/>
  <c r="D38" i="8"/>
  <c r="C34" i="8"/>
  <c r="T31" i="8"/>
  <c r="T30" i="8"/>
  <c r="T28" i="8"/>
  <c r="T27" i="8"/>
  <c r="S27" i="8"/>
  <c r="T26" i="8"/>
  <c r="S26" i="8"/>
  <c r="U25" i="8"/>
  <c r="T25" i="8"/>
  <c r="U24" i="8"/>
  <c r="T24" i="8"/>
  <c r="T23" i="8"/>
  <c r="U22" i="8"/>
  <c r="T22" i="8"/>
  <c r="U21" i="8"/>
  <c r="T21" i="8"/>
  <c r="U20" i="8"/>
  <c r="T20" i="8"/>
  <c r="U19" i="8"/>
  <c r="T19" i="8"/>
  <c r="T18" i="8"/>
  <c r="Q18" i="8"/>
  <c r="F11" i="8"/>
  <c r="E11" i="8"/>
  <c r="A30" i="8" s="1"/>
  <c r="I4" i="8"/>
  <c r="B4" i="8"/>
  <c r="I2" i="8"/>
  <c r="I1" i="8"/>
  <c r="D47" i="7"/>
  <c r="D46" i="7"/>
  <c r="D39" i="7"/>
  <c r="D38" i="7"/>
  <c r="C34" i="7"/>
  <c r="T31" i="7"/>
  <c r="T30" i="7"/>
  <c r="T28" i="7"/>
  <c r="T27" i="7"/>
  <c r="S27" i="7"/>
  <c r="T26" i="7"/>
  <c r="S26" i="7"/>
  <c r="U25" i="7"/>
  <c r="T25" i="7"/>
  <c r="U24" i="7"/>
  <c r="T24" i="7"/>
  <c r="T23" i="7"/>
  <c r="U22" i="7"/>
  <c r="T22" i="7"/>
  <c r="U21" i="7"/>
  <c r="T21" i="7"/>
  <c r="U20" i="7"/>
  <c r="T20" i="7"/>
  <c r="U19" i="7"/>
  <c r="T19" i="7"/>
  <c r="T18" i="7"/>
  <c r="F11" i="7"/>
  <c r="E11" i="7"/>
  <c r="I4" i="7"/>
  <c r="B4" i="7"/>
  <c r="I2" i="7"/>
  <c r="I1" i="7"/>
  <c r="D47" i="6"/>
  <c r="D46" i="6"/>
  <c r="D39" i="6"/>
  <c r="D38" i="6"/>
  <c r="C34" i="6"/>
  <c r="T31" i="6"/>
  <c r="T30" i="6"/>
  <c r="A30" i="6"/>
  <c r="T28" i="6"/>
  <c r="T27" i="6"/>
  <c r="S27" i="6"/>
  <c r="P27" i="6"/>
  <c r="R27" i="6" s="1"/>
  <c r="F27" i="6" s="1"/>
  <c r="T26" i="6"/>
  <c r="S26" i="6"/>
  <c r="U25" i="6"/>
  <c r="T25" i="6"/>
  <c r="P25" i="6"/>
  <c r="R25" i="6" s="1"/>
  <c r="F25" i="6" s="1"/>
  <c r="U24" i="6"/>
  <c r="T24" i="6"/>
  <c r="T23" i="6"/>
  <c r="Q23" i="6"/>
  <c r="S23" i="6" s="1"/>
  <c r="L23" i="6" s="1"/>
  <c r="U22" i="6"/>
  <c r="T22" i="6"/>
  <c r="U21" i="6"/>
  <c r="T21" i="6"/>
  <c r="P21" i="6"/>
  <c r="R21" i="6" s="1"/>
  <c r="F21" i="6" s="1"/>
  <c r="U20" i="6"/>
  <c r="T20" i="6"/>
  <c r="U19" i="6"/>
  <c r="T19" i="6"/>
  <c r="A19" i="6"/>
  <c r="T18" i="6"/>
  <c r="V18" i="6" s="1"/>
  <c r="Y18" i="6" s="1"/>
  <c r="J16" i="6"/>
  <c r="F11" i="6"/>
  <c r="E11" i="6"/>
  <c r="P24" i="6" s="1"/>
  <c r="R24" i="6" s="1"/>
  <c r="F24" i="6" s="1"/>
  <c r="I4" i="6"/>
  <c r="B4" i="6"/>
  <c r="I2" i="6"/>
  <c r="I1" i="6"/>
  <c r="D47" i="5"/>
  <c r="D46" i="5"/>
  <c r="D39" i="5"/>
  <c r="D38" i="5"/>
  <c r="C34" i="5"/>
  <c r="T31" i="5"/>
  <c r="T30" i="5"/>
  <c r="A30" i="5"/>
  <c r="T28" i="5"/>
  <c r="T27" i="5"/>
  <c r="S27" i="5"/>
  <c r="T26" i="5"/>
  <c r="S26" i="5"/>
  <c r="U25" i="5"/>
  <c r="T25" i="5"/>
  <c r="U24" i="5"/>
  <c r="T24" i="5"/>
  <c r="T23" i="5"/>
  <c r="U22" i="5"/>
  <c r="T22" i="5"/>
  <c r="A22" i="5"/>
  <c r="U21" i="5"/>
  <c r="T21" i="5"/>
  <c r="U20" i="5"/>
  <c r="T20" i="5"/>
  <c r="U19" i="5"/>
  <c r="T19" i="5"/>
  <c r="T18" i="5"/>
  <c r="P18" i="5"/>
  <c r="R18" i="5" s="1"/>
  <c r="F11" i="5"/>
  <c r="E11" i="5"/>
  <c r="A31" i="5" s="1"/>
  <c r="I4" i="5"/>
  <c r="B4" i="5"/>
  <c r="I2" i="5"/>
  <c r="I1" i="5"/>
  <c r="D47" i="4"/>
  <c r="D46" i="4"/>
  <c r="D39" i="4"/>
  <c r="D38" i="4"/>
  <c r="C34" i="4"/>
  <c r="T31" i="4"/>
  <c r="T30" i="4"/>
  <c r="T28" i="4"/>
  <c r="T27" i="4"/>
  <c r="S27" i="4"/>
  <c r="T26" i="4"/>
  <c r="S26" i="4"/>
  <c r="U25" i="4"/>
  <c r="T25" i="4"/>
  <c r="U24" i="4"/>
  <c r="T24" i="4"/>
  <c r="T23" i="4"/>
  <c r="U22" i="4"/>
  <c r="T22" i="4"/>
  <c r="U21" i="4"/>
  <c r="T21" i="4"/>
  <c r="P21" i="4"/>
  <c r="R21" i="4" s="1"/>
  <c r="F21" i="4" s="1"/>
  <c r="U20" i="4"/>
  <c r="T20" i="4"/>
  <c r="U19" i="4"/>
  <c r="T19" i="4"/>
  <c r="T18" i="4"/>
  <c r="A18" i="4"/>
  <c r="F11" i="4"/>
  <c r="E11" i="4"/>
  <c r="A31" i="4" s="1"/>
  <c r="I4" i="4"/>
  <c r="B4" i="4"/>
  <c r="I2" i="4"/>
  <c r="I1" i="4"/>
  <c r="B4" i="1"/>
  <c r="B3" i="3"/>
  <c r="T19" i="1"/>
  <c r="U19" i="1"/>
  <c r="T18" i="1"/>
  <c r="I4" i="1"/>
  <c r="U25" i="1"/>
  <c r="U24" i="1"/>
  <c r="U21" i="1"/>
  <c r="U20" i="1"/>
  <c r="U22" i="1"/>
  <c r="T31" i="1"/>
  <c r="T30" i="1"/>
  <c r="T28" i="1"/>
  <c r="T27" i="1"/>
  <c r="T26" i="1"/>
  <c r="T25" i="1"/>
  <c r="T24" i="1"/>
  <c r="T23" i="1"/>
  <c r="T22" i="1"/>
  <c r="T21" i="1"/>
  <c r="T20" i="1"/>
  <c r="D39" i="1"/>
  <c r="C34" i="1"/>
  <c r="S27" i="1"/>
  <c r="S26" i="1"/>
  <c r="F11" i="1"/>
  <c r="E11" i="1"/>
  <c r="Q24" i="1" s="1"/>
  <c r="S24" i="1" s="1"/>
  <c r="L24" i="1" s="1"/>
  <c r="C4" i="3"/>
  <c r="E3" i="3"/>
  <c r="V26" i="18" l="1"/>
  <c r="A24" i="18"/>
  <c r="A19" i="18"/>
  <c r="A22" i="18"/>
  <c r="V28" i="18"/>
  <c r="Y28" i="18" s="1"/>
  <c r="P25" i="18"/>
  <c r="R25" i="18" s="1"/>
  <c r="F25" i="18" s="1"/>
  <c r="A30" i="18"/>
  <c r="Q23" i="18"/>
  <c r="S23" i="18" s="1"/>
  <c r="L23" i="18" s="1"/>
  <c r="P20" i="18"/>
  <c r="R20" i="18" s="1"/>
  <c r="F20" i="18" s="1"/>
  <c r="V22" i="18"/>
  <c r="P23" i="18"/>
  <c r="R23" i="18" s="1"/>
  <c r="F23" i="18" s="1"/>
  <c r="A19" i="17"/>
  <c r="Q25" i="17"/>
  <c r="S25" i="17" s="1"/>
  <c r="L25" i="17" s="1"/>
  <c r="Q19" i="17"/>
  <c r="S19" i="17" s="1"/>
  <c r="L19" i="17" s="1"/>
  <c r="V23" i="17"/>
  <c r="Y23" i="17" s="1"/>
  <c r="A31" i="17"/>
  <c r="A24" i="17"/>
  <c r="A28" i="17"/>
  <c r="Q24" i="17"/>
  <c r="S24" i="17" s="1"/>
  <c r="L24" i="17" s="1"/>
  <c r="P26" i="17"/>
  <c r="R26" i="17" s="1"/>
  <c r="F26" i="17" s="1"/>
  <c r="V19" i="17"/>
  <c r="V28" i="17"/>
  <c r="Y28" i="17" s="1"/>
  <c r="J16" i="17"/>
  <c r="P20" i="17"/>
  <c r="R20" i="17" s="1"/>
  <c r="F20" i="17" s="1"/>
  <c r="V22" i="17"/>
  <c r="P18" i="17"/>
  <c r="F18" i="17" s="1"/>
  <c r="Q20" i="17"/>
  <c r="S20" i="17" s="1"/>
  <c r="L20" i="17" s="1"/>
  <c r="A23" i="17"/>
  <c r="V24" i="17"/>
  <c r="V26" i="17"/>
  <c r="P29" i="17"/>
  <c r="F29" i="17" s="1"/>
  <c r="T29" i="17" s="1"/>
  <c r="A20" i="16"/>
  <c r="P22" i="16"/>
  <c r="R22" i="16" s="1"/>
  <c r="F22" i="16" s="1"/>
  <c r="A25" i="16"/>
  <c r="V19" i="16"/>
  <c r="D17" i="16"/>
  <c r="Q20" i="16"/>
  <c r="S20" i="16" s="1"/>
  <c r="L20" i="16" s="1"/>
  <c r="Q25" i="16"/>
  <c r="S25" i="16" s="1"/>
  <c r="L25" i="16" s="1"/>
  <c r="V27" i="16"/>
  <c r="Y27" i="16" s="1"/>
  <c r="P18" i="16"/>
  <c r="Q18" i="16"/>
  <c r="A29" i="16"/>
  <c r="A21" i="16"/>
  <c r="A26" i="16"/>
  <c r="P21" i="16"/>
  <c r="R21" i="16" s="1"/>
  <c r="F21" i="16" s="1"/>
  <c r="V30" i="16"/>
  <c r="Y30" i="16" s="1"/>
  <c r="V24" i="16"/>
  <c r="W24" i="16" s="1"/>
  <c r="V19" i="15"/>
  <c r="V21" i="15"/>
  <c r="Y21" i="15" s="1"/>
  <c r="P22" i="15"/>
  <c r="R22" i="15" s="1"/>
  <c r="F22" i="15" s="1"/>
  <c r="V18" i="15"/>
  <c r="Y18" i="15" s="1"/>
  <c r="A21" i="15"/>
  <c r="V27" i="14"/>
  <c r="Y27" i="14" s="1"/>
  <c r="Q19" i="14"/>
  <c r="S19" i="14" s="1"/>
  <c r="L19" i="14" s="1"/>
  <c r="V21" i="14"/>
  <c r="W21" i="14" s="1"/>
  <c r="V24" i="14"/>
  <c r="A28" i="14"/>
  <c r="V30" i="14"/>
  <c r="Y30" i="14" s="1"/>
  <c r="L18" i="14"/>
  <c r="V19" i="13"/>
  <c r="V24" i="13"/>
  <c r="P18" i="13"/>
  <c r="Q25" i="13"/>
  <c r="S25" i="13" s="1"/>
  <c r="L25" i="13" s="1"/>
  <c r="P26" i="12"/>
  <c r="R26" i="12" s="1"/>
  <c r="F26" i="12" s="1"/>
  <c r="A28" i="12"/>
  <c r="J16" i="12"/>
  <c r="A21" i="12"/>
  <c r="V23" i="12"/>
  <c r="Y23" i="12" s="1"/>
  <c r="A29" i="12"/>
  <c r="Q18" i="12"/>
  <c r="L18" i="12" s="1"/>
  <c r="Q24" i="12"/>
  <c r="S24" i="12" s="1"/>
  <c r="L24" i="12" s="1"/>
  <c r="P29" i="12"/>
  <c r="F29" i="12" s="1"/>
  <c r="T29" i="12" s="1"/>
  <c r="A27" i="12"/>
  <c r="A23" i="12"/>
  <c r="Q19" i="12"/>
  <c r="S19" i="12" s="1"/>
  <c r="L19" i="12" s="1"/>
  <c r="P22" i="12"/>
  <c r="R22" i="12" s="1"/>
  <c r="F22" i="12" s="1"/>
  <c r="V30" i="12"/>
  <c r="Y30" i="12" s="1"/>
  <c r="A26" i="12"/>
  <c r="A31" i="12"/>
  <c r="V27" i="12"/>
  <c r="Y27" i="12" s="1"/>
  <c r="P21" i="11"/>
  <c r="R21" i="11" s="1"/>
  <c r="F21" i="11" s="1"/>
  <c r="A25" i="11"/>
  <c r="A19" i="10"/>
  <c r="P25" i="10"/>
  <c r="R25" i="10" s="1"/>
  <c r="F25" i="10" s="1"/>
  <c r="V28" i="10"/>
  <c r="Y28" i="10" s="1"/>
  <c r="V22" i="10"/>
  <c r="A30" i="10"/>
  <c r="P20" i="10"/>
  <c r="R20" i="10" s="1"/>
  <c r="F20" i="10" s="1"/>
  <c r="Q23" i="10"/>
  <c r="S23" i="10" s="1"/>
  <c r="L23" i="10" s="1"/>
  <c r="A24" i="10"/>
  <c r="V26" i="10"/>
  <c r="Y26" i="10" s="1"/>
  <c r="A24" i="9"/>
  <c r="A31" i="9"/>
  <c r="V19" i="9"/>
  <c r="Q24" i="9"/>
  <c r="S24" i="9" s="1"/>
  <c r="L24" i="9" s="1"/>
  <c r="P26" i="9"/>
  <c r="R26" i="9" s="1"/>
  <c r="F26" i="9" s="1"/>
  <c r="A28" i="9"/>
  <c r="P18" i="9"/>
  <c r="Q20" i="9"/>
  <c r="S20" i="9" s="1"/>
  <c r="L20" i="9" s="1"/>
  <c r="W22" i="9"/>
  <c r="V28" i="9"/>
  <c r="Y28" i="9" s="1"/>
  <c r="A23" i="9"/>
  <c r="V24" i="9"/>
  <c r="V26" i="9"/>
  <c r="A19" i="9"/>
  <c r="Q23" i="9"/>
  <c r="S23" i="9" s="1"/>
  <c r="L23" i="9" s="1"/>
  <c r="P25" i="9"/>
  <c r="R25" i="9" s="1"/>
  <c r="F25" i="9" s="1"/>
  <c r="P29" i="9"/>
  <c r="F29" i="9" s="1"/>
  <c r="T29" i="9" s="1"/>
  <c r="Q19" i="9"/>
  <c r="S19" i="9" s="1"/>
  <c r="L19" i="9" s="1"/>
  <c r="Q25" i="9"/>
  <c r="S25" i="9" s="1"/>
  <c r="L25" i="9" s="1"/>
  <c r="A27" i="9"/>
  <c r="A30" i="9"/>
  <c r="A29" i="8"/>
  <c r="A21" i="8"/>
  <c r="A26" i="8"/>
  <c r="P21" i="8"/>
  <c r="R21" i="8" s="1"/>
  <c r="F21" i="8" s="1"/>
  <c r="V30" i="8"/>
  <c r="Y30" i="8" s="1"/>
  <c r="V19" i="8"/>
  <c r="V24" i="8"/>
  <c r="D17" i="8"/>
  <c r="A20" i="8"/>
  <c r="P22" i="8"/>
  <c r="R22" i="8" s="1"/>
  <c r="F22" i="8" s="1"/>
  <c r="A25" i="8"/>
  <c r="P18" i="8"/>
  <c r="F18" i="8" s="1"/>
  <c r="Q20" i="8"/>
  <c r="S20" i="8" s="1"/>
  <c r="L20" i="8" s="1"/>
  <c r="Q25" i="8"/>
  <c r="S25" i="8" s="1"/>
  <c r="L25" i="8" s="1"/>
  <c r="V27" i="8"/>
  <c r="Y27" i="8" s="1"/>
  <c r="V21" i="7"/>
  <c r="A20" i="6"/>
  <c r="V25" i="6"/>
  <c r="D17" i="6"/>
  <c r="P20" i="6"/>
  <c r="R20" i="6" s="1"/>
  <c r="F20" i="6" s="1"/>
  <c r="A22" i="6"/>
  <c r="V23" i="6"/>
  <c r="Y23" i="6" s="1"/>
  <c r="A31" i="6"/>
  <c r="A18" i="6"/>
  <c r="V20" i="6"/>
  <c r="A24" i="6"/>
  <c r="P26" i="6"/>
  <c r="R26" i="6" s="1"/>
  <c r="F26" i="6" s="1"/>
  <c r="A28" i="6"/>
  <c r="Q24" i="6"/>
  <c r="S24" i="6" s="1"/>
  <c r="L24" i="6" s="1"/>
  <c r="P28" i="6"/>
  <c r="F28" i="6" s="1"/>
  <c r="V31" i="6"/>
  <c r="Y31" i="6" s="1"/>
  <c r="V22" i="6"/>
  <c r="Y22" i="6" s="1"/>
  <c r="Q19" i="6"/>
  <c r="S19" i="6" s="1"/>
  <c r="L19" i="6" s="1"/>
  <c r="Q21" i="6"/>
  <c r="S21" i="6" s="1"/>
  <c r="L21" i="6" s="1"/>
  <c r="A23" i="6"/>
  <c r="V26" i="6"/>
  <c r="Y26" i="6" s="1"/>
  <c r="V28" i="6"/>
  <c r="Y28" i="6" s="1"/>
  <c r="P23" i="6"/>
  <c r="R23" i="6" s="1"/>
  <c r="F23" i="6" s="1"/>
  <c r="A25" i="6"/>
  <c r="A27" i="6"/>
  <c r="P29" i="6"/>
  <c r="F29" i="6" s="1"/>
  <c r="T29" i="6" s="1"/>
  <c r="V29" i="6" s="1"/>
  <c r="Y29" i="6" s="1"/>
  <c r="V18" i="5"/>
  <c r="Y18" i="5" s="1"/>
  <c r="V22" i="5"/>
  <c r="V24" i="5"/>
  <c r="Y24" i="5" s="1"/>
  <c r="V26" i="5"/>
  <c r="A19" i="5"/>
  <c r="V20" i="5"/>
  <c r="A25" i="5"/>
  <c r="P27" i="5"/>
  <c r="R27" i="5" s="1"/>
  <c r="F27" i="5" s="1"/>
  <c r="V31" i="5"/>
  <c r="Y31" i="5" s="1"/>
  <c r="V19" i="5"/>
  <c r="P23" i="5"/>
  <c r="R23" i="5" s="1"/>
  <c r="F23" i="5" s="1"/>
  <c r="P21" i="5"/>
  <c r="R21" i="5" s="1"/>
  <c r="F21" i="5" s="1"/>
  <c r="Q23" i="5"/>
  <c r="S23" i="5" s="1"/>
  <c r="L23" i="5" s="1"/>
  <c r="Q25" i="5"/>
  <c r="S25" i="5" s="1"/>
  <c r="L25" i="5" s="1"/>
  <c r="D17" i="5"/>
  <c r="A20" i="5"/>
  <c r="Q21" i="5"/>
  <c r="S21" i="5" s="1"/>
  <c r="L21" i="5" s="1"/>
  <c r="P25" i="5"/>
  <c r="R25" i="5" s="1"/>
  <c r="F25" i="5" s="1"/>
  <c r="A18" i="5"/>
  <c r="P20" i="5"/>
  <c r="R20" i="5" s="1"/>
  <c r="F20" i="5" s="1"/>
  <c r="A24" i="5"/>
  <c r="P28" i="5"/>
  <c r="F28" i="5" s="1"/>
  <c r="F18" i="5"/>
  <c r="B16" i="5" s="1"/>
  <c r="D16" i="5" s="1"/>
  <c r="E16" i="5" s="1"/>
  <c r="Q20" i="5"/>
  <c r="S20" i="5" s="1"/>
  <c r="L20" i="5" s="1"/>
  <c r="V25" i="5"/>
  <c r="X25" i="5" s="1"/>
  <c r="V28" i="5"/>
  <c r="Y28" i="5" s="1"/>
  <c r="V18" i="4"/>
  <c r="Y18" i="4" s="1"/>
  <c r="Q21" i="4"/>
  <c r="S21" i="4" s="1"/>
  <c r="L21" i="4" s="1"/>
  <c r="A25" i="4"/>
  <c r="P28" i="4"/>
  <c r="F28" i="4" s="1"/>
  <c r="A20" i="4"/>
  <c r="V25" i="4"/>
  <c r="W25" i="4" s="1"/>
  <c r="V31" i="4"/>
  <c r="Y31" i="4" s="1"/>
  <c r="D17" i="4"/>
  <c r="V20" i="4"/>
  <c r="X20" i="4" s="1"/>
  <c r="P27" i="4"/>
  <c r="R27" i="4" s="1"/>
  <c r="F27" i="4" s="1"/>
  <c r="X20" i="15"/>
  <c r="W20" i="15"/>
  <c r="Y20" i="15"/>
  <c r="Y26" i="17"/>
  <c r="X26" i="17"/>
  <c r="W26" i="17"/>
  <c r="D17" i="11"/>
  <c r="A20" i="11"/>
  <c r="V21" i="11"/>
  <c r="Y19" i="13"/>
  <c r="X19" i="13"/>
  <c r="W19" i="13"/>
  <c r="Y24" i="13"/>
  <c r="X24" i="13"/>
  <c r="W24" i="13"/>
  <c r="X23" i="14"/>
  <c r="W23" i="14"/>
  <c r="Y23" i="14"/>
  <c r="Y19" i="16"/>
  <c r="X19" i="16"/>
  <c r="W19" i="16"/>
  <c r="Y26" i="18"/>
  <c r="X26" i="18"/>
  <c r="W26" i="18"/>
  <c r="Q22" i="11"/>
  <c r="S22" i="11" s="1"/>
  <c r="L22" i="11" s="1"/>
  <c r="P24" i="11"/>
  <c r="R24" i="11" s="1"/>
  <c r="F24" i="11" s="1"/>
  <c r="F18" i="13"/>
  <c r="R18" i="13"/>
  <c r="Y24" i="14"/>
  <c r="X24" i="14"/>
  <c r="W24" i="14"/>
  <c r="F18" i="16"/>
  <c r="R18" i="16"/>
  <c r="V30" i="11"/>
  <c r="Y30" i="11" s="1"/>
  <c r="A29" i="11"/>
  <c r="V27" i="11"/>
  <c r="Y27" i="11" s="1"/>
  <c r="A26" i="11"/>
  <c r="P22" i="11"/>
  <c r="R22" i="11" s="1"/>
  <c r="F22" i="11" s="1"/>
  <c r="A21" i="11"/>
  <c r="Q18" i="11"/>
  <c r="Q25" i="11"/>
  <c r="S25" i="11" s="1"/>
  <c r="L25" i="11" s="1"/>
  <c r="V24" i="11"/>
  <c r="Q20" i="11"/>
  <c r="S20" i="11" s="1"/>
  <c r="L20" i="11" s="1"/>
  <c r="V19" i="11"/>
  <c r="P18" i="11"/>
  <c r="A30" i="11"/>
  <c r="V28" i="11"/>
  <c r="Y28" i="11" s="1"/>
  <c r="V26" i="11"/>
  <c r="P25" i="11"/>
  <c r="R25" i="11" s="1"/>
  <c r="F25" i="11" s="1"/>
  <c r="A24" i="11"/>
  <c r="Q23" i="11"/>
  <c r="S23" i="11" s="1"/>
  <c r="L23" i="11" s="1"/>
  <c r="V22" i="11"/>
  <c r="P20" i="11"/>
  <c r="R20" i="11" s="1"/>
  <c r="F20" i="11" s="1"/>
  <c r="A19" i="11"/>
  <c r="P23" i="11"/>
  <c r="R23" i="11" s="1"/>
  <c r="F23" i="11" s="1"/>
  <c r="A22" i="11"/>
  <c r="V31" i="11"/>
  <c r="Y31" i="11" s="1"/>
  <c r="P28" i="11"/>
  <c r="F28" i="11" s="1"/>
  <c r="P27" i="11"/>
  <c r="R27" i="11" s="1"/>
  <c r="F27" i="11" s="1"/>
  <c r="V25" i="11"/>
  <c r="Q21" i="11"/>
  <c r="S21" i="11" s="1"/>
  <c r="L21" i="11" s="1"/>
  <c r="V20" i="11"/>
  <c r="V18" i="11"/>
  <c r="Y18" i="11" s="1"/>
  <c r="A18" i="11"/>
  <c r="A31" i="11"/>
  <c r="P29" i="11"/>
  <c r="F29" i="11" s="1"/>
  <c r="T29" i="11" s="1"/>
  <c r="V29" i="11" s="1"/>
  <c r="Y29" i="11" s="1"/>
  <c r="A28" i="11"/>
  <c r="A27" i="11"/>
  <c r="P26" i="11"/>
  <c r="R26" i="11" s="1"/>
  <c r="F26" i="11" s="1"/>
  <c r="Q24" i="11"/>
  <c r="S24" i="11" s="1"/>
  <c r="L24" i="11" s="1"/>
  <c r="V23" i="11"/>
  <c r="A23" i="11"/>
  <c r="Q19" i="11"/>
  <c r="S19" i="11" s="1"/>
  <c r="L19" i="11" s="1"/>
  <c r="J16" i="11"/>
  <c r="P19" i="12"/>
  <c r="R19" i="12" s="1"/>
  <c r="F19" i="12" s="1"/>
  <c r="V21" i="12"/>
  <c r="Q22" i="12"/>
  <c r="S22" i="12" s="1"/>
  <c r="L22" i="12" s="1"/>
  <c r="P24" i="12"/>
  <c r="R24" i="12" s="1"/>
  <c r="F24" i="12" s="1"/>
  <c r="Q18" i="13"/>
  <c r="A21" i="13"/>
  <c r="P22" i="13"/>
  <c r="R22" i="13" s="1"/>
  <c r="F22" i="13" s="1"/>
  <c r="A26" i="13"/>
  <c r="V27" i="13"/>
  <c r="Y27" i="13" s="1"/>
  <c r="A29" i="13"/>
  <c r="V30" i="13"/>
  <c r="Y30" i="13" s="1"/>
  <c r="P18" i="14"/>
  <c r="P19" i="14"/>
  <c r="R19" i="14" s="1"/>
  <c r="F19" i="14" s="1"/>
  <c r="A21" i="14"/>
  <c r="X19" i="15"/>
  <c r="V27" i="15"/>
  <c r="Y27" i="15" s="1"/>
  <c r="V30" i="15"/>
  <c r="Y30" i="15" s="1"/>
  <c r="L18" i="16"/>
  <c r="S18" i="16"/>
  <c r="P19" i="13"/>
  <c r="R19" i="13" s="1"/>
  <c r="F19" i="13" s="1"/>
  <c r="V21" i="13"/>
  <c r="Q22" i="13"/>
  <c r="S22" i="13" s="1"/>
  <c r="L22" i="13" s="1"/>
  <c r="P24" i="13"/>
  <c r="R24" i="13" s="1"/>
  <c r="F24" i="13" s="1"/>
  <c r="Y22" i="17"/>
  <c r="X22" i="17"/>
  <c r="D17" i="12"/>
  <c r="A20" i="12"/>
  <c r="P21" i="12"/>
  <c r="R21" i="12" s="1"/>
  <c r="F21" i="12" s="1"/>
  <c r="W23" i="12"/>
  <c r="A25" i="12"/>
  <c r="J16" i="13"/>
  <c r="Q19" i="13"/>
  <c r="S19" i="13" s="1"/>
  <c r="L19" i="13" s="1"/>
  <c r="A23" i="13"/>
  <c r="V23" i="13"/>
  <c r="Q24" i="13"/>
  <c r="S24" i="13" s="1"/>
  <c r="L24" i="13" s="1"/>
  <c r="P26" i="13"/>
  <c r="R26" i="13" s="1"/>
  <c r="F26" i="13" s="1"/>
  <c r="A27" i="13"/>
  <c r="A28" i="13"/>
  <c r="P29" i="13"/>
  <c r="F29" i="13" s="1"/>
  <c r="T29" i="13" s="1"/>
  <c r="A31" i="13"/>
  <c r="A30" i="14"/>
  <c r="V28" i="14"/>
  <c r="Y28" i="14" s="1"/>
  <c r="V26" i="14"/>
  <c r="P25" i="14"/>
  <c r="R25" i="14" s="1"/>
  <c r="F25" i="14" s="1"/>
  <c r="A24" i="14"/>
  <c r="Q23" i="14"/>
  <c r="S23" i="14" s="1"/>
  <c r="L23" i="14" s="1"/>
  <c r="V22" i="14"/>
  <c r="P20" i="14"/>
  <c r="R20" i="14" s="1"/>
  <c r="F20" i="14" s="1"/>
  <c r="A19" i="14"/>
  <c r="V31" i="14"/>
  <c r="Y31" i="14" s="1"/>
  <c r="P28" i="14"/>
  <c r="F28" i="14" s="1"/>
  <c r="P27" i="14"/>
  <c r="R27" i="14" s="1"/>
  <c r="F27" i="14" s="1"/>
  <c r="V25" i="14"/>
  <c r="Q21" i="14"/>
  <c r="S21" i="14" s="1"/>
  <c r="L21" i="14" s="1"/>
  <c r="V20" i="14"/>
  <c r="V18" i="14"/>
  <c r="Y18" i="14" s="1"/>
  <c r="A25" i="14"/>
  <c r="P21" i="14"/>
  <c r="R21" i="14" s="1"/>
  <c r="F21" i="14" s="1"/>
  <c r="A20" i="14"/>
  <c r="P22" i="14"/>
  <c r="R22" i="14" s="1"/>
  <c r="F22" i="14" s="1"/>
  <c r="A23" i="14"/>
  <c r="A18" i="15"/>
  <c r="P19" i="15"/>
  <c r="R19" i="15" s="1"/>
  <c r="F19" i="15" s="1"/>
  <c r="Q20" i="15"/>
  <c r="S20" i="15" s="1"/>
  <c r="L20" i="15" s="1"/>
  <c r="Q22" i="15"/>
  <c r="S22" i="15" s="1"/>
  <c r="L22" i="15" s="1"/>
  <c r="P28" i="15"/>
  <c r="F28" i="15" s="1"/>
  <c r="W22" i="17"/>
  <c r="A18" i="12"/>
  <c r="V18" i="12"/>
  <c r="Y18" i="12" s="1"/>
  <c r="V20" i="12"/>
  <c r="Q21" i="12"/>
  <c r="S21" i="12" s="1"/>
  <c r="L21" i="12" s="1"/>
  <c r="X23" i="12"/>
  <c r="V25" i="12"/>
  <c r="P27" i="12"/>
  <c r="R27" i="12" s="1"/>
  <c r="F27" i="12" s="1"/>
  <c r="P28" i="12"/>
  <c r="F28" i="12" s="1"/>
  <c r="V29" i="12"/>
  <c r="Y29" i="12" s="1"/>
  <c r="V31" i="12"/>
  <c r="Y31" i="12" s="1"/>
  <c r="D17" i="13"/>
  <c r="A20" i="13"/>
  <c r="P21" i="13"/>
  <c r="R21" i="13" s="1"/>
  <c r="F21" i="13" s="1"/>
  <c r="A25" i="13"/>
  <c r="J16" i="14"/>
  <c r="Q22" i="14"/>
  <c r="S22" i="14" s="1"/>
  <c r="L22" i="14" s="1"/>
  <c r="P23" i="14"/>
  <c r="R23" i="14" s="1"/>
  <c r="F23" i="14" s="1"/>
  <c r="P24" i="14"/>
  <c r="R24" i="14" s="1"/>
  <c r="F24" i="14" s="1"/>
  <c r="A26" i="14"/>
  <c r="A27" i="14"/>
  <c r="A31" i="14"/>
  <c r="P18" i="15"/>
  <c r="Q21" i="15"/>
  <c r="S21" i="15" s="1"/>
  <c r="L21" i="15" s="1"/>
  <c r="V24" i="15"/>
  <c r="Y19" i="17"/>
  <c r="X19" i="17"/>
  <c r="W19" i="17"/>
  <c r="Y22" i="18"/>
  <c r="X22" i="18"/>
  <c r="W22" i="18"/>
  <c r="A22" i="12"/>
  <c r="P23" i="12"/>
  <c r="R23" i="12" s="1"/>
  <c r="F23" i="12" s="1"/>
  <c r="A18" i="13"/>
  <c r="V18" i="13"/>
  <c r="Y18" i="13" s="1"/>
  <c r="V20" i="13"/>
  <c r="Q21" i="13"/>
  <c r="S21" i="13" s="1"/>
  <c r="L21" i="13" s="1"/>
  <c r="V25" i="13"/>
  <c r="P27" i="13"/>
  <c r="R27" i="13" s="1"/>
  <c r="F27" i="13" s="1"/>
  <c r="P28" i="13"/>
  <c r="F28" i="13" s="1"/>
  <c r="V29" i="13"/>
  <c r="Y29" i="13" s="1"/>
  <c r="V31" i="13"/>
  <c r="Y31" i="13" s="1"/>
  <c r="D17" i="14"/>
  <c r="V19" i="14"/>
  <c r="Q24" i="14"/>
  <c r="S24" i="14" s="1"/>
  <c r="L24" i="14" s="1"/>
  <c r="Q25" i="14"/>
  <c r="S25" i="14" s="1"/>
  <c r="L25" i="14" s="1"/>
  <c r="A29" i="14"/>
  <c r="A30" i="15"/>
  <c r="V28" i="15"/>
  <c r="Y28" i="15" s="1"/>
  <c r="V26" i="15"/>
  <c r="P25" i="15"/>
  <c r="R25" i="15" s="1"/>
  <c r="F25" i="15" s="1"/>
  <c r="A24" i="15"/>
  <c r="Q23" i="15"/>
  <c r="S23" i="15" s="1"/>
  <c r="L23" i="15" s="1"/>
  <c r="V22" i="15"/>
  <c r="P20" i="15"/>
  <c r="R20" i="15" s="1"/>
  <c r="F20" i="15" s="1"/>
  <c r="A19" i="15"/>
  <c r="P23" i="15"/>
  <c r="R23" i="15" s="1"/>
  <c r="F23" i="15" s="1"/>
  <c r="A22" i="15"/>
  <c r="A25" i="15"/>
  <c r="P21" i="15"/>
  <c r="R21" i="15" s="1"/>
  <c r="F21" i="15" s="1"/>
  <c r="A20" i="15"/>
  <c r="D17" i="15"/>
  <c r="A31" i="15"/>
  <c r="P29" i="15"/>
  <c r="F29" i="15" s="1"/>
  <c r="T29" i="15" s="1"/>
  <c r="A28" i="15"/>
  <c r="A27" i="15"/>
  <c r="P26" i="15"/>
  <c r="R26" i="15" s="1"/>
  <c r="F26" i="15" s="1"/>
  <c r="Q24" i="15"/>
  <c r="S24" i="15" s="1"/>
  <c r="L24" i="15" s="1"/>
  <c r="V23" i="15"/>
  <c r="A23" i="15"/>
  <c r="Q19" i="15"/>
  <c r="S19" i="15" s="1"/>
  <c r="L19" i="15" s="1"/>
  <c r="J16" i="15"/>
  <c r="Q18" i="15"/>
  <c r="V25" i="15"/>
  <c r="A29" i="15"/>
  <c r="A19" i="12"/>
  <c r="P20" i="12"/>
  <c r="R20" i="12" s="1"/>
  <c r="F20" i="12" s="1"/>
  <c r="V22" i="12"/>
  <c r="Q23" i="12"/>
  <c r="S23" i="12" s="1"/>
  <c r="L23" i="12" s="1"/>
  <c r="A24" i="12"/>
  <c r="P25" i="12"/>
  <c r="R25" i="12" s="1"/>
  <c r="F25" i="12" s="1"/>
  <c r="V26" i="12"/>
  <c r="V28" i="12"/>
  <c r="Y28" i="12" s="1"/>
  <c r="A30" i="12"/>
  <c r="A22" i="13"/>
  <c r="P23" i="13"/>
  <c r="R23" i="13" s="1"/>
  <c r="F23" i="13" s="1"/>
  <c r="A18" i="14"/>
  <c r="P26" i="14"/>
  <c r="R26" i="14" s="1"/>
  <c r="F26" i="14" s="1"/>
  <c r="P27" i="15"/>
  <c r="R27" i="15" s="1"/>
  <c r="F27" i="15" s="1"/>
  <c r="Y24" i="17"/>
  <c r="X24" i="17"/>
  <c r="W24" i="17"/>
  <c r="P18" i="12"/>
  <c r="V19" i="12"/>
  <c r="Q20" i="12"/>
  <c r="S20" i="12" s="1"/>
  <c r="L20" i="12" s="1"/>
  <c r="V24" i="12"/>
  <c r="A19" i="13"/>
  <c r="P20" i="13"/>
  <c r="R20" i="13" s="1"/>
  <c r="F20" i="13" s="1"/>
  <c r="V22" i="13"/>
  <c r="Q23" i="13"/>
  <c r="S23" i="13" s="1"/>
  <c r="L23" i="13" s="1"/>
  <c r="A24" i="13"/>
  <c r="P25" i="13"/>
  <c r="R25" i="13" s="1"/>
  <c r="F25" i="13" s="1"/>
  <c r="V26" i="13"/>
  <c r="V28" i="13"/>
  <c r="Y28" i="13" s="1"/>
  <c r="Y21" i="14"/>
  <c r="X21" i="14"/>
  <c r="P29" i="14"/>
  <c r="F29" i="14" s="1"/>
  <c r="T29" i="14" s="1"/>
  <c r="V29" i="14" s="1"/>
  <c r="Y29" i="14" s="1"/>
  <c r="X21" i="15"/>
  <c r="W21" i="15"/>
  <c r="A26" i="15"/>
  <c r="V29" i="15"/>
  <c r="Y29" i="15" s="1"/>
  <c r="P19" i="16"/>
  <c r="R19" i="16" s="1"/>
  <c r="F19" i="16" s="1"/>
  <c r="V21" i="16"/>
  <c r="Q22" i="16"/>
  <c r="S22" i="16" s="1"/>
  <c r="L22" i="16" s="1"/>
  <c r="P24" i="16"/>
  <c r="R24" i="16" s="1"/>
  <c r="F24" i="16" s="1"/>
  <c r="Q18" i="17"/>
  <c r="A21" i="17"/>
  <c r="P22" i="17"/>
  <c r="R22" i="17" s="1"/>
  <c r="F22" i="17" s="1"/>
  <c r="A26" i="17"/>
  <c r="V27" i="17"/>
  <c r="Y27" i="17" s="1"/>
  <c r="A29" i="17"/>
  <c r="V30" i="17"/>
  <c r="Y30" i="17" s="1"/>
  <c r="P18" i="18"/>
  <c r="V19" i="18"/>
  <c r="Q20" i="18"/>
  <c r="S20" i="18" s="1"/>
  <c r="L20" i="18" s="1"/>
  <c r="V24" i="18"/>
  <c r="Q25" i="18"/>
  <c r="S25" i="18" s="1"/>
  <c r="L25" i="18" s="1"/>
  <c r="J16" i="16"/>
  <c r="Q19" i="16"/>
  <c r="S19" i="16" s="1"/>
  <c r="L19" i="16" s="1"/>
  <c r="A23" i="16"/>
  <c r="V23" i="16"/>
  <c r="Q24" i="16"/>
  <c r="S24" i="16" s="1"/>
  <c r="L24" i="16" s="1"/>
  <c r="P26" i="16"/>
  <c r="R26" i="16" s="1"/>
  <c r="F26" i="16" s="1"/>
  <c r="A27" i="16"/>
  <c r="A28" i="16"/>
  <c r="P29" i="16"/>
  <c r="F29" i="16" s="1"/>
  <c r="T29" i="16" s="1"/>
  <c r="A31" i="16"/>
  <c r="P19" i="17"/>
  <c r="R19" i="17" s="1"/>
  <c r="F19" i="17" s="1"/>
  <c r="V21" i="17"/>
  <c r="Q22" i="17"/>
  <c r="S22" i="17" s="1"/>
  <c r="L22" i="17" s="1"/>
  <c r="P24" i="17"/>
  <c r="R24" i="17" s="1"/>
  <c r="F24" i="17" s="1"/>
  <c r="Q18" i="18"/>
  <c r="A21" i="18"/>
  <c r="P22" i="18"/>
  <c r="R22" i="18" s="1"/>
  <c r="F22" i="18" s="1"/>
  <c r="A26" i="18"/>
  <c r="V27" i="18"/>
  <c r="Y27" i="18" s="1"/>
  <c r="A29" i="18"/>
  <c r="V30" i="18"/>
  <c r="Y30" i="18" s="1"/>
  <c r="P19" i="18"/>
  <c r="R19" i="18" s="1"/>
  <c r="F19" i="18" s="1"/>
  <c r="V21" i="18"/>
  <c r="Q22" i="18"/>
  <c r="S22" i="18" s="1"/>
  <c r="L22" i="18" s="1"/>
  <c r="P24" i="18"/>
  <c r="R24" i="18" s="1"/>
  <c r="F24" i="18" s="1"/>
  <c r="A18" i="16"/>
  <c r="V18" i="16"/>
  <c r="Y18" i="16" s="1"/>
  <c r="V20" i="16"/>
  <c r="Q21" i="16"/>
  <c r="S21" i="16" s="1"/>
  <c r="L21" i="16" s="1"/>
  <c r="V25" i="16"/>
  <c r="P27" i="16"/>
  <c r="R27" i="16" s="1"/>
  <c r="F27" i="16" s="1"/>
  <c r="P28" i="16"/>
  <c r="F28" i="16" s="1"/>
  <c r="V29" i="16"/>
  <c r="Y29" i="16" s="1"/>
  <c r="V31" i="16"/>
  <c r="Y31" i="16" s="1"/>
  <c r="D17" i="17"/>
  <c r="A20" i="17"/>
  <c r="P21" i="17"/>
  <c r="R21" i="17" s="1"/>
  <c r="F21" i="17" s="1"/>
  <c r="W23" i="17"/>
  <c r="A25" i="17"/>
  <c r="J16" i="18"/>
  <c r="Q19" i="18"/>
  <c r="S19" i="18" s="1"/>
  <c r="L19" i="18" s="1"/>
  <c r="A23" i="18"/>
  <c r="V23" i="18"/>
  <c r="Q24" i="18"/>
  <c r="S24" i="18" s="1"/>
  <c r="L24" i="18" s="1"/>
  <c r="P26" i="18"/>
  <c r="R26" i="18" s="1"/>
  <c r="F26" i="18" s="1"/>
  <c r="A27" i="18"/>
  <c r="A28" i="18"/>
  <c r="P29" i="18"/>
  <c r="F29" i="18" s="1"/>
  <c r="T29" i="18" s="1"/>
  <c r="V29" i="18" s="1"/>
  <c r="Y29" i="18" s="1"/>
  <c r="A31" i="18"/>
  <c r="A22" i="16"/>
  <c r="P23" i="16"/>
  <c r="R23" i="16" s="1"/>
  <c r="F23" i="16" s="1"/>
  <c r="A18" i="17"/>
  <c r="V18" i="17"/>
  <c r="Y18" i="17" s="1"/>
  <c r="V20" i="17"/>
  <c r="Q21" i="17"/>
  <c r="S21" i="17" s="1"/>
  <c r="L21" i="17" s="1"/>
  <c r="X23" i="17"/>
  <c r="V25" i="17"/>
  <c r="P27" i="17"/>
  <c r="R27" i="17" s="1"/>
  <c r="F27" i="17" s="1"/>
  <c r="P28" i="17"/>
  <c r="F28" i="17" s="1"/>
  <c r="V29" i="17"/>
  <c r="Y29" i="17" s="1"/>
  <c r="V31" i="17"/>
  <c r="Y31" i="17" s="1"/>
  <c r="D17" i="18"/>
  <c r="A20" i="18"/>
  <c r="P21" i="18"/>
  <c r="R21" i="18" s="1"/>
  <c r="F21" i="18" s="1"/>
  <c r="A25" i="18"/>
  <c r="A19" i="16"/>
  <c r="P20" i="16"/>
  <c r="R20" i="16" s="1"/>
  <c r="F20" i="16" s="1"/>
  <c r="V22" i="16"/>
  <c r="Q23" i="16"/>
  <c r="S23" i="16" s="1"/>
  <c r="L23" i="16" s="1"/>
  <c r="A24" i="16"/>
  <c r="P25" i="16"/>
  <c r="R25" i="16" s="1"/>
  <c r="F25" i="16" s="1"/>
  <c r="V26" i="16"/>
  <c r="V28" i="16"/>
  <c r="Y28" i="16" s="1"/>
  <c r="A22" i="17"/>
  <c r="A18" i="18"/>
  <c r="V18" i="18"/>
  <c r="Y18" i="18" s="1"/>
  <c r="V20" i="18"/>
  <c r="Q21" i="18"/>
  <c r="S21" i="18" s="1"/>
  <c r="L21" i="18" s="1"/>
  <c r="V25" i="18"/>
  <c r="P27" i="18"/>
  <c r="R27" i="18" s="1"/>
  <c r="F27" i="18" s="1"/>
  <c r="P28" i="18"/>
  <c r="F28" i="18" s="1"/>
  <c r="Y21" i="7"/>
  <c r="X21" i="7"/>
  <c r="W21" i="7"/>
  <c r="P19" i="7"/>
  <c r="R19" i="7" s="1"/>
  <c r="F19" i="7" s="1"/>
  <c r="P24" i="7"/>
  <c r="R24" i="7" s="1"/>
  <c r="F24" i="7" s="1"/>
  <c r="Y22" i="10"/>
  <c r="X22" i="10"/>
  <c r="W22" i="10"/>
  <c r="Y24" i="9"/>
  <c r="X24" i="9"/>
  <c r="W24" i="9"/>
  <c r="V30" i="7"/>
  <c r="Y30" i="7" s="1"/>
  <c r="A29" i="7"/>
  <c r="V27" i="7"/>
  <c r="Y27" i="7" s="1"/>
  <c r="A26" i="7"/>
  <c r="P22" i="7"/>
  <c r="R22" i="7" s="1"/>
  <c r="F22" i="7" s="1"/>
  <c r="A21" i="7"/>
  <c r="Q18" i="7"/>
  <c r="Q25" i="7"/>
  <c r="S25" i="7" s="1"/>
  <c r="L25" i="7" s="1"/>
  <c r="V24" i="7"/>
  <c r="Q20" i="7"/>
  <c r="S20" i="7" s="1"/>
  <c r="L20" i="7" s="1"/>
  <c r="V19" i="7"/>
  <c r="P18" i="7"/>
  <c r="P28" i="7"/>
  <c r="F28" i="7" s="1"/>
  <c r="P27" i="7"/>
  <c r="R27" i="7" s="1"/>
  <c r="F27" i="7" s="1"/>
  <c r="Q21" i="7"/>
  <c r="S21" i="7" s="1"/>
  <c r="L21" i="7" s="1"/>
  <c r="A18" i="7"/>
  <c r="A30" i="7"/>
  <c r="V28" i="7"/>
  <c r="Y28" i="7" s="1"/>
  <c r="V26" i="7"/>
  <c r="P25" i="7"/>
  <c r="R25" i="7" s="1"/>
  <c r="F25" i="7" s="1"/>
  <c r="A24" i="7"/>
  <c r="Q23" i="7"/>
  <c r="S23" i="7" s="1"/>
  <c r="L23" i="7" s="1"/>
  <c r="V22" i="7"/>
  <c r="P20" i="7"/>
  <c r="R20" i="7" s="1"/>
  <c r="F20" i="7" s="1"/>
  <c r="A19" i="7"/>
  <c r="P23" i="7"/>
  <c r="R23" i="7" s="1"/>
  <c r="F23" i="7" s="1"/>
  <c r="A22" i="7"/>
  <c r="V18" i="7"/>
  <c r="Y18" i="7" s="1"/>
  <c r="V31" i="7"/>
  <c r="Y31" i="7" s="1"/>
  <c r="V25" i="7"/>
  <c r="V20" i="7"/>
  <c r="A25" i="7"/>
  <c r="P21" i="7"/>
  <c r="R21" i="7" s="1"/>
  <c r="F21" i="7" s="1"/>
  <c r="A20" i="7"/>
  <c r="D17" i="7"/>
  <c r="A31" i="7"/>
  <c r="P29" i="7"/>
  <c r="F29" i="7" s="1"/>
  <c r="T29" i="7" s="1"/>
  <c r="V29" i="7" s="1"/>
  <c r="Y29" i="7" s="1"/>
  <c r="A28" i="7"/>
  <c r="A27" i="7"/>
  <c r="P26" i="7"/>
  <c r="R26" i="7" s="1"/>
  <c r="F26" i="7" s="1"/>
  <c r="Q24" i="7"/>
  <c r="S24" i="7" s="1"/>
  <c r="L24" i="7" s="1"/>
  <c r="V23" i="7"/>
  <c r="A23" i="7"/>
  <c r="Q19" i="7"/>
  <c r="S19" i="7" s="1"/>
  <c r="L19" i="7" s="1"/>
  <c r="J16" i="7"/>
  <c r="Q22" i="7"/>
  <c r="S22" i="7" s="1"/>
  <c r="L22" i="7" s="1"/>
  <c r="F18" i="9"/>
  <c r="R18" i="9"/>
  <c r="L18" i="8"/>
  <c r="S18" i="8"/>
  <c r="Y19" i="9"/>
  <c r="X19" i="9"/>
  <c r="W19" i="9"/>
  <c r="R18" i="8"/>
  <c r="P19" i="8"/>
  <c r="R19" i="8" s="1"/>
  <c r="F19" i="8" s="1"/>
  <c r="V21" i="8"/>
  <c r="Q22" i="8"/>
  <c r="S22" i="8" s="1"/>
  <c r="L22" i="8" s="1"/>
  <c r="P24" i="8"/>
  <c r="R24" i="8" s="1"/>
  <c r="F24" i="8" s="1"/>
  <c r="X24" i="8"/>
  <c r="Q18" i="9"/>
  <c r="A21" i="9"/>
  <c r="P22" i="9"/>
  <c r="R22" i="9" s="1"/>
  <c r="F22" i="9" s="1"/>
  <c r="X22" i="9"/>
  <c r="A26" i="9"/>
  <c r="X26" i="9"/>
  <c r="V27" i="9"/>
  <c r="Y27" i="9" s="1"/>
  <c r="A29" i="9"/>
  <c r="V30" i="9"/>
  <c r="Y30" i="9" s="1"/>
  <c r="P18" i="10"/>
  <c r="V19" i="10"/>
  <c r="Q20" i="10"/>
  <c r="S20" i="10" s="1"/>
  <c r="L20" i="10" s="1"/>
  <c r="V24" i="10"/>
  <c r="Q25" i="10"/>
  <c r="S25" i="10" s="1"/>
  <c r="L25" i="10" s="1"/>
  <c r="W26" i="10"/>
  <c r="J16" i="8"/>
  <c r="Q19" i="8"/>
  <c r="S19" i="8" s="1"/>
  <c r="L19" i="8" s="1"/>
  <c r="A23" i="8"/>
  <c r="V23" i="8"/>
  <c r="Q24" i="8"/>
  <c r="S24" i="8" s="1"/>
  <c r="L24" i="8" s="1"/>
  <c r="P26" i="8"/>
  <c r="R26" i="8" s="1"/>
  <c r="F26" i="8" s="1"/>
  <c r="A27" i="8"/>
  <c r="A28" i="8"/>
  <c r="P29" i="8"/>
  <c r="F29" i="8" s="1"/>
  <c r="T29" i="8" s="1"/>
  <c r="V29" i="8" s="1"/>
  <c r="Y29" i="8" s="1"/>
  <c r="A31" i="8"/>
  <c r="P19" i="9"/>
  <c r="R19" i="9" s="1"/>
  <c r="F19" i="9" s="1"/>
  <c r="V21" i="9"/>
  <c r="Q22" i="9"/>
  <c r="S22" i="9" s="1"/>
  <c r="L22" i="9" s="1"/>
  <c r="P24" i="9"/>
  <c r="R24" i="9" s="1"/>
  <c r="F24" i="9" s="1"/>
  <c r="Q18" i="10"/>
  <c r="A21" i="10"/>
  <c r="P22" i="10"/>
  <c r="R22" i="10" s="1"/>
  <c r="F22" i="10" s="1"/>
  <c r="A26" i="10"/>
  <c r="X26" i="10"/>
  <c r="V27" i="10"/>
  <c r="Y27" i="10" s="1"/>
  <c r="A29" i="10"/>
  <c r="V30" i="10"/>
  <c r="Y30" i="10" s="1"/>
  <c r="P19" i="10"/>
  <c r="R19" i="10" s="1"/>
  <c r="F19" i="10" s="1"/>
  <c r="V21" i="10"/>
  <c r="Q22" i="10"/>
  <c r="S22" i="10" s="1"/>
  <c r="L22" i="10" s="1"/>
  <c r="P24" i="10"/>
  <c r="R24" i="10" s="1"/>
  <c r="F24" i="10" s="1"/>
  <c r="A18" i="8"/>
  <c r="V18" i="8"/>
  <c r="Y18" i="8" s="1"/>
  <c r="V20" i="8"/>
  <c r="Q21" i="8"/>
  <c r="S21" i="8" s="1"/>
  <c r="L21" i="8" s="1"/>
  <c r="V25" i="8"/>
  <c r="P27" i="8"/>
  <c r="R27" i="8" s="1"/>
  <c r="F27" i="8" s="1"/>
  <c r="P28" i="8"/>
  <c r="F28" i="8" s="1"/>
  <c r="V31" i="8"/>
  <c r="Y31" i="8" s="1"/>
  <c r="D17" i="9"/>
  <c r="A20" i="9"/>
  <c r="P21" i="9"/>
  <c r="R21" i="9" s="1"/>
  <c r="F21" i="9" s="1"/>
  <c r="W23" i="9"/>
  <c r="A25" i="9"/>
  <c r="J16" i="10"/>
  <c r="Q19" i="10"/>
  <c r="S19" i="10" s="1"/>
  <c r="L19" i="10" s="1"/>
  <c r="A23" i="10"/>
  <c r="V23" i="10"/>
  <c r="Q24" i="10"/>
  <c r="S24" i="10" s="1"/>
  <c r="L24" i="10" s="1"/>
  <c r="P26" i="10"/>
  <c r="R26" i="10" s="1"/>
  <c r="F26" i="10" s="1"/>
  <c r="A27" i="10"/>
  <c r="A28" i="10"/>
  <c r="P29" i="10"/>
  <c r="F29" i="10" s="1"/>
  <c r="T29" i="10" s="1"/>
  <c r="V29" i="10" s="1"/>
  <c r="Y29" i="10" s="1"/>
  <c r="A31" i="10"/>
  <c r="A22" i="8"/>
  <c r="P23" i="8"/>
  <c r="R23" i="8" s="1"/>
  <c r="F23" i="8" s="1"/>
  <c r="A18" i="9"/>
  <c r="V18" i="9"/>
  <c r="Y18" i="9" s="1"/>
  <c r="V20" i="9"/>
  <c r="Q21" i="9"/>
  <c r="S21" i="9" s="1"/>
  <c r="L21" i="9" s="1"/>
  <c r="X23" i="9"/>
  <c r="V25" i="9"/>
  <c r="P27" i="9"/>
  <c r="R27" i="9" s="1"/>
  <c r="F27" i="9" s="1"/>
  <c r="P28" i="9"/>
  <c r="F28" i="9" s="1"/>
  <c r="V29" i="9"/>
  <c r="Y29" i="9" s="1"/>
  <c r="V31" i="9"/>
  <c r="Y31" i="9" s="1"/>
  <c r="D17" i="10"/>
  <c r="A20" i="10"/>
  <c r="P21" i="10"/>
  <c r="R21" i="10" s="1"/>
  <c r="F21" i="10" s="1"/>
  <c r="A25" i="10"/>
  <c r="A19" i="8"/>
  <c r="P20" i="8"/>
  <c r="R20" i="8" s="1"/>
  <c r="F20" i="8" s="1"/>
  <c r="V22" i="8"/>
  <c r="Q23" i="8"/>
  <c r="S23" i="8" s="1"/>
  <c r="L23" i="8" s="1"/>
  <c r="A24" i="8"/>
  <c r="P25" i="8"/>
  <c r="R25" i="8" s="1"/>
  <c r="F25" i="8" s="1"/>
  <c r="V26" i="8"/>
  <c r="V28" i="8"/>
  <c r="Y28" i="8" s="1"/>
  <c r="A22" i="9"/>
  <c r="A18" i="10"/>
  <c r="V18" i="10"/>
  <c r="Y18" i="10" s="1"/>
  <c r="V20" i="10"/>
  <c r="Q21" i="10"/>
  <c r="S21" i="10" s="1"/>
  <c r="L21" i="10" s="1"/>
  <c r="V25" i="10"/>
  <c r="P27" i="10"/>
  <c r="R27" i="10" s="1"/>
  <c r="F27" i="10" s="1"/>
  <c r="P28" i="10"/>
  <c r="F28" i="10" s="1"/>
  <c r="V31" i="10"/>
  <c r="Y31" i="10" s="1"/>
  <c r="A22" i="10"/>
  <c r="W22" i="5"/>
  <c r="Y22" i="5"/>
  <c r="X22" i="5"/>
  <c r="W26" i="5"/>
  <c r="Y26" i="5"/>
  <c r="X26" i="5"/>
  <c r="Y19" i="5"/>
  <c r="X19" i="5"/>
  <c r="W19" i="5"/>
  <c r="W20" i="6"/>
  <c r="X20" i="6"/>
  <c r="Y20" i="6"/>
  <c r="W25" i="6"/>
  <c r="X25" i="6"/>
  <c r="Y25" i="6"/>
  <c r="Q18" i="5"/>
  <c r="A21" i="5"/>
  <c r="P22" i="5"/>
  <c r="R22" i="5" s="1"/>
  <c r="F22" i="5" s="1"/>
  <c r="W24" i="5"/>
  <c r="A26" i="5"/>
  <c r="V27" i="5"/>
  <c r="Y27" i="5" s="1"/>
  <c r="A29" i="5"/>
  <c r="V30" i="5"/>
  <c r="Y30" i="5" s="1"/>
  <c r="P18" i="6"/>
  <c r="V19" i="6"/>
  <c r="Q20" i="6"/>
  <c r="S20" i="6" s="1"/>
  <c r="L20" i="6" s="1"/>
  <c r="V24" i="6"/>
  <c r="Q25" i="6"/>
  <c r="S25" i="6" s="1"/>
  <c r="L25" i="6" s="1"/>
  <c r="W26" i="6"/>
  <c r="Y25" i="5"/>
  <c r="P19" i="5"/>
  <c r="R19" i="5" s="1"/>
  <c r="F19" i="5" s="1"/>
  <c r="V21" i="5"/>
  <c r="Q22" i="5"/>
  <c r="S22" i="5" s="1"/>
  <c r="L22" i="5" s="1"/>
  <c r="P24" i="5"/>
  <c r="R24" i="5" s="1"/>
  <c r="F24" i="5" s="1"/>
  <c r="X24" i="5"/>
  <c r="Q18" i="6"/>
  <c r="A21" i="6"/>
  <c r="P22" i="6"/>
  <c r="R22" i="6" s="1"/>
  <c r="F22" i="6" s="1"/>
  <c r="A26" i="6"/>
  <c r="X26" i="6"/>
  <c r="V27" i="6"/>
  <c r="Y27" i="6" s="1"/>
  <c r="A29" i="6"/>
  <c r="V30" i="6"/>
  <c r="Y30" i="6" s="1"/>
  <c r="Y20" i="5"/>
  <c r="J16" i="5"/>
  <c r="Q19" i="5"/>
  <c r="S19" i="5" s="1"/>
  <c r="L19" i="5" s="1"/>
  <c r="A23" i="5"/>
  <c r="V23" i="5"/>
  <c r="Q24" i="5"/>
  <c r="S24" i="5" s="1"/>
  <c r="L24" i="5" s="1"/>
  <c r="P26" i="5"/>
  <c r="R26" i="5" s="1"/>
  <c r="F26" i="5" s="1"/>
  <c r="A27" i="5"/>
  <c r="A28" i="5"/>
  <c r="P29" i="5"/>
  <c r="F29" i="5" s="1"/>
  <c r="T29" i="5" s="1"/>
  <c r="V29" i="5" s="1"/>
  <c r="Y29" i="5" s="1"/>
  <c r="P19" i="6"/>
  <c r="R19" i="6" s="1"/>
  <c r="F19" i="6" s="1"/>
  <c r="V21" i="6"/>
  <c r="Q22" i="6"/>
  <c r="S22" i="6" s="1"/>
  <c r="L22" i="6" s="1"/>
  <c r="W23" i="6"/>
  <c r="W25" i="5"/>
  <c r="X23" i="6"/>
  <c r="A19" i="4"/>
  <c r="P20" i="4"/>
  <c r="R20" i="4" s="1"/>
  <c r="F20" i="4" s="1"/>
  <c r="A30" i="4"/>
  <c r="P18" i="4"/>
  <c r="V19" i="4"/>
  <c r="Q20" i="4"/>
  <c r="S20" i="4" s="1"/>
  <c r="L20" i="4" s="1"/>
  <c r="Y20" i="4"/>
  <c r="V24" i="4"/>
  <c r="Q25" i="4"/>
  <c r="S25" i="4" s="1"/>
  <c r="L25" i="4" s="1"/>
  <c r="Y25" i="4"/>
  <c r="W20" i="4"/>
  <c r="A22" i="4"/>
  <c r="P23" i="4"/>
  <c r="R23" i="4" s="1"/>
  <c r="F23" i="4" s="1"/>
  <c r="V22" i="4"/>
  <c r="Q23" i="4"/>
  <c r="S23" i="4" s="1"/>
  <c r="L23" i="4" s="1"/>
  <c r="A24" i="4"/>
  <c r="P25" i="4"/>
  <c r="R25" i="4" s="1"/>
  <c r="F25" i="4" s="1"/>
  <c r="X25" i="4"/>
  <c r="V26" i="4"/>
  <c r="V28" i="4"/>
  <c r="Y28" i="4" s="1"/>
  <c r="Q18" i="4"/>
  <c r="A21" i="4"/>
  <c r="P22" i="4"/>
  <c r="R22" i="4" s="1"/>
  <c r="F22" i="4" s="1"/>
  <c r="A26" i="4"/>
  <c r="V27" i="4"/>
  <c r="Y27" i="4" s="1"/>
  <c r="A29" i="4"/>
  <c r="V30" i="4"/>
  <c r="Y30" i="4" s="1"/>
  <c r="P19" i="4"/>
  <c r="R19" i="4" s="1"/>
  <c r="F19" i="4" s="1"/>
  <c r="V21" i="4"/>
  <c r="Q22" i="4"/>
  <c r="S22" i="4" s="1"/>
  <c r="L22" i="4" s="1"/>
  <c r="P24" i="4"/>
  <c r="R24" i="4" s="1"/>
  <c r="F24" i="4" s="1"/>
  <c r="J16" i="4"/>
  <c r="Q19" i="4"/>
  <c r="S19" i="4" s="1"/>
  <c r="L19" i="4" s="1"/>
  <c r="A23" i="4"/>
  <c r="V23" i="4"/>
  <c r="Q24" i="4"/>
  <c r="S24" i="4" s="1"/>
  <c r="L24" i="4" s="1"/>
  <c r="P26" i="4"/>
  <c r="R26" i="4" s="1"/>
  <c r="F26" i="4" s="1"/>
  <c r="A27" i="4"/>
  <c r="A28" i="4"/>
  <c r="P29" i="4"/>
  <c r="F29" i="4" s="1"/>
  <c r="T29" i="4" s="1"/>
  <c r="V29" i="4" s="1"/>
  <c r="Y29" i="4" s="1"/>
  <c r="J16" i="1"/>
  <c r="V19" i="1"/>
  <c r="V18" i="1"/>
  <c r="Y18" i="1" s="1"/>
  <c r="V21" i="1"/>
  <c r="Q18" i="1"/>
  <c r="P28" i="1"/>
  <c r="F28" i="1" s="1"/>
  <c r="V20" i="1"/>
  <c r="V28" i="1"/>
  <c r="Y28" i="1" s="1"/>
  <c r="V25" i="1"/>
  <c r="V26" i="1"/>
  <c r="V27" i="1"/>
  <c r="Y27" i="1" s="1"/>
  <c r="V22" i="1"/>
  <c r="V30" i="1"/>
  <c r="Y30" i="1" s="1"/>
  <c r="V23" i="1"/>
  <c r="V31" i="1"/>
  <c r="Y31" i="1" s="1"/>
  <c r="V24" i="1"/>
  <c r="P29" i="1"/>
  <c r="F29" i="1" s="1"/>
  <c r="T29" i="1" s="1"/>
  <c r="V29" i="1" s="1"/>
  <c r="Y29" i="1" s="1"/>
  <c r="P27" i="1"/>
  <c r="R27" i="1" s="1"/>
  <c r="F27" i="1" s="1"/>
  <c r="Q25" i="1"/>
  <c r="S25" i="1" s="1"/>
  <c r="L25" i="1" s="1"/>
  <c r="Q20" i="1"/>
  <c r="S20" i="1" s="1"/>
  <c r="L20" i="1" s="1"/>
  <c r="Q21" i="1"/>
  <c r="S21" i="1" s="1"/>
  <c r="L21" i="1" s="1"/>
  <c r="Q19" i="1"/>
  <c r="S19" i="1" s="1"/>
  <c r="P23" i="1"/>
  <c r="Q22" i="1"/>
  <c r="S22" i="1" s="1"/>
  <c r="L22" i="1" s="1"/>
  <c r="Q23" i="1"/>
  <c r="S23" i="1" s="1"/>
  <c r="L23" i="1" s="1"/>
  <c r="P22" i="1"/>
  <c r="P24" i="1"/>
  <c r="P20" i="1"/>
  <c r="P25" i="1"/>
  <c r="P21" i="1"/>
  <c r="P18" i="1"/>
  <c r="P19" i="1"/>
  <c r="D17" i="1"/>
  <c r="R18" i="17" l="1"/>
  <c r="Y24" i="16"/>
  <c r="X24" i="16"/>
  <c r="Y19" i="15"/>
  <c r="W19" i="15"/>
  <c r="S18" i="12"/>
  <c r="Y26" i="9"/>
  <c r="W26" i="9"/>
  <c r="C16" i="8"/>
  <c r="Y24" i="8"/>
  <c r="W24" i="8"/>
  <c r="Y19" i="8"/>
  <c r="W19" i="8"/>
  <c r="X19" i="8"/>
  <c r="A16" i="8"/>
  <c r="W22" i="6"/>
  <c r="X22" i="6"/>
  <c r="X20" i="5"/>
  <c r="W20" i="5"/>
  <c r="X25" i="15"/>
  <c r="W25" i="15"/>
  <c r="Y25" i="15"/>
  <c r="L18" i="13"/>
  <c r="S18" i="13"/>
  <c r="Y24" i="15"/>
  <c r="X24" i="15"/>
  <c r="W24" i="15"/>
  <c r="F18" i="14"/>
  <c r="R18" i="14"/>
  <c r="Y20" i="11"/>
  <c r="X20" i="11"/>
  <c r="W20" i="11"/>
  <c r="X26" i="11"/>
  <c r="W26" i="11"/>
  <c r="Y26" i="11"/>
  <c r="L18" i="11"/>
  <c r="S18" i="11"/>
  <c r="C33" i="16"/>
  <c r="C16" i="16"/>
  <c r="B16" i="16"/>
  <c r="D16" i="16" s="1"/>
  <c r="E16" i="16" s="1"/>
  <c r="F16" i="16"/>
  <c r="G16" i="16" s="1"/>
  <c r="A16" i="16"/>
  <c r="Y23" i="11"/>
  <c r="X23" i="11"/>
  <c r="W23" i="11"/>
  <c r="Y26" i="16"/>
  <c r="X26" i="16"/>
  <c r="W26" i="16"/>
  <c r="W25" i="17"/>
  <c r="Y25" i="17"/>
  <c r="X25" i="17"/>
  <c r="Y25" i="18"/>
  <c r="X25" i="18"/>
  <c r="W25" i="18"/>
  <c r="Y26" i="13"/>
  <c r="X26" i="13"/>
  <c r="W26" i="13"/>
  <c r="Y24" i="12"/>
  <c r="X24" i="12"/>
  <c r="W24" i="12"/>
  <c r="W26" i="12"/>
  <c r="Y26" i="12"/>
  <c r="X26" i="12"/>
  <c r="Y26" i="14"/>
  <c r="X26" i="14"/>
  <c r="W26" i="14"/>
  <c r="Y21" i="13"/>
  <c r="X21" i="13"/>
  <c r="W21" i="13"/>
  <c r="Y21" i="18"/>
  <c r="X21" i="18"/>
  <c r="W21" i="18"/>
  <c r="S18" i="18"/>
  <c r="L18" i="18"/>
  <c r="Y24" i="18"/>
  <c r="X24" i="18"/>
  <c r="W24" i="18"/>
  <c r="C16" i="17"/>
  <c r="B16" i="17"/>
  <c r="D16" i="17" s="1"/>
  <c r="E16" i="17" s="1"/>
  <c r="A16" i="17"/>
  <c r="F18" i="15"/>
  <c r="R18" i="15"/>
  <c r="Y25" i="12"/>
  <c r="X25" i="12"/>
  <c r="W25" i="12"/>
  <c r="Y23" i="13"/>
  <c r="X23" i="13"/>
  <c r="W23" i="13"/>
  <c r="Y21" i="12"/>
  <c r="X21" i="12"/>
  <c r="W21" i="12"/>
  <c r="Y25" i="11"/>
  <c r="X25" i="11"/>
  <c r="W25" i="11"/>
  <c r="W20" i="17"/>
  <c r="Y20" i="17"/>
  <c r="K33" i="17" s="1"/>
  <c r="X20" i="17"/>
  <c r="Y19" i="12"/>
  <c r="X19" i="12"/>
  <c r="W19" i="12"/>
  <c r="Y23" i="15"/>
  <c r="W23" i="15"/>
  <c r="X23" i="15"/>
  <c r="X22" i="15"/>
  <c r="W22" i="15"/>
  <c r="Y22" i="15"/>
  <c r="X25" i="13"/>
  <c r="W25" i="13"/>
  <c r="Y25" i="13"/>
  <c r="F18" i="11"/>
  <c r="R18" i="11"/>
  <c r="Y21" i="11"/>
  <c r="W21" i="11"/>
  <c r="X21" i="11"/>
  <c r="X23" i="18"/>
  <c r="W23" i="18"/>
  <c r="Y23" i="18"/>
  <c r="Y26" i="15"/>
  <c r="X26" i="15"/>
  <c r="W26" i="15"/>
  <c r="X25" i="16"/>
  <c r="W25" i="16"/>
  <c r="Y25" i="16"/>
  <c r="Y22" i="16"/>
  <c r="X22" i="16"/>
  <c r="W22" i="16"/>
  <c r="Y19" i="18"/>
  <c r="K33" i="18" s="1"/>
  <c r="X19" i="18"/>
  <c r="W19" i="18"/>
  <c r="S18" i="17"/>
  <c r="L18" i="17"/>
  <c r="F16" i="17" s="1"/>
  <c r="G16" i="17" s="1"/>
  <c r="F18" i="12"/>
  <c r="R18" i="12"/>
  <c r="X20" i="14"/>
  <c r="W20" i="14"/>
  <c r="Y20" i="14"/>
  <c r="X22" i="11"/>
  <c r="W22" i="11"/>
  <c r="Y22" i="11"/>
  <c r="K33" i="11" s="1"/>
  <c r="W19" i="11"/>
  <c r="Y19" i="11"/>
  <c r="X19" i="11"/>
  <c r="Y21" i="16"/>
  <c r="W21" i="16"/>
  <c r="X21" i="16"/>
  <c r="L18" i="15"/>
  <c r="S18" i="15"/>
  <c r="Y20" i="18"/>
  <c r="X20" i="18"/>
  <c r="W20" i="18"/>
  <c r="X20" i="16"/>
  <c r="W20" i="16"/>
  <c r="Y20" i="16"/>
  <c r="K33" i="16" s="1"/>
  <c r="Y21" i="17"/>
  <c r="X21" i="17"/>
  <c r="W21" i="17"/>
  <c r="Y23" i="16"/>
  <c r="X23" i="16"/>
  <c r="W23" i="16"/>
  <c r="R18" i="18"/>
  <c r="F18" i="18"/>
  <c r="Y22" i="13"/>
  <c r="K33" i="13" s="1"/>
  <c r="X22" i="13"/>
  <c r="W22" i="13"/>
  <c r="W22" i="12"/>
  <c r="Y22" i="12"/>
  <c r="X22" i="12"/>
  <c r="X19" i="14"/>
  <c r="W19" i="14"/>
  <c r="Y19" i="14"/>
  <c r="K33" i="14" s="1"/>
  <c r="X20" i="13"/>
  <c r="W20" i="13"/>
  <c r="Y20" i="13"/>
  <c r="Y20" i="12"/>
  <c r="X20" i="12"/>
  <c r="W20" i="12"/>
  <c r="Y22" i="14"/>
  <c r="X22" i="14"/>
  <c r="W22" i="14"/>
  <c r="C33" i="13"/>
  <c r="C16" i="13"/>
  <c r="B16" i="13"/>
  <c r="D16" i="13" s="1"/>
  <c r="E16" i="13" s="1"/>
  <c r="A16" i="13"/>
  <c r="F16" i="13"/>
  <c r="G16" i="13" s="1"/>
  <c r="X25" i="14"/>
  <c r="Y25" i="14"/>
  <c r="W25" i="14"/>
  <c r="W24" i="11"/>
  <c r="Y24" i="11"/>
  <c r="X24" i="11"/>
  <c r="L18" i="9"/>
  <c r="F16" i="9" s="1"/>
  <c r="G16" i="9" s="1"/>
  <c r="S18" i="9"/>
  <c r="W25" i="10"/>
  <c r="X25" i="10"/>
  <c r="Y25" i="10"/>
  <c r="L18" i="7"/>
  <c r="S18" i="7"/>
  <c r="Y21" i="10"/>
  <c r="X21" i="10"/>
  <c r="W21" i="10"/>
  <c r="X25" i="9"/>
  <c r="W25" i="9"/>
  <c r="Y25" i="9"/>
  <c r="X22" i="7"/>
  <c r="W22" i="7"/>
  <c r="Y22" i="7"/>
  <c r="W20" i="10"/>
  <c r="Y20" i="10"/>
  <c r="X20" i="10"/>
  <c r="X20" i="9"/>
  <c r="W20" i="9"/>
  <c r="Y20" i="9"/>
  <c r="Y25" i="8"/>
  <c r="X25" i="8"/>
  <c r="W25" i="8"/>
  <c r="S18" i="10"/>
  <c r="L18" i="10"/>
  <c r="B16" i="8"/>
  <c r="D16" i="8" s="1"/>
  <c r="E16" i="8" s="1"/>
  <c r="Y25" i="7"/>
  <c r="X25" i="7"/>
  <c r="W25" i="7"/>
  <c r="W22" i="8"/>
  <c r="Y22" i="8"/>
  <c r="X22" i="8"/>
  <c r="Y24" i="10"/>
  <c r="X24" i="10"/>
  <c r="W24" i="10"/>
  <c r="Y21" i="8"/>
  <c r="X21" i="8"/>
  <c r="W21" i="8"/>
  <c r="Y23" i="7"/>
  <c r="X23" i="7"/>
  <c r="W23" i="7"/>
  <c r="X26" i="7"/>
  <c r="W26" i="7"/>
  <c r="Y26" i="7"/>
  <c r="F18" i="7"/>
  <c r="R18" i="7"/>
  <c r="Y20" i="8"/>
  <c r="X20" i="8"/>
  <c r="W20" i="8"/>
  <c r="W19" i="7"/>
  <c r="Y19" i="7"/>
  <c r="K33" i="7" s="1"/>
  <c r="X19" i="7"/>
  <c r="Y23" i="10"/>
  <c r="X23" i="10"/>
  <c r="W23" i="10"/>
  <c r="Y21" i="9"/>
  <c r="X21" i="9"/>
  <c r="W21" i="9"/>
  <c r="Y23" i="8"/>
  <c r="X23" i="8"/>
  <c r="W23" i="8"/>
  <c r="Y19" i="10"/>
  <c r="X19" i="10"/>
  <c r="W19" i="10"/>
  <c r="F16" i="8"/>
  <c r="G16" i="8" s="1"/>
  <c r="C16" i="9"/>
  <c r="B16" i="9"/>
  <c r="D16" i="9" s="1"/>
  <c r="E16" i="9" s="1"/>
  <c r="A16" i="9"/>
  <c r="C33" i="8"/>
  <c r="W26" i="8"/>
  <c r="Y26" i="8"/>
  <c r="X26" i="8"/>
  <c r="F18" i="10"/>
  <c r="R18" i="10"/>
  <c r="Y20" i="7"/>
  <c r="X20" i="7"/>
  <c r="W20" i="7"/>
  <c r="W24" i="7"/>
  <c r="Y24" i="7"/>
  <c r="X24" i="7"/>
  <c r="Y21" i="6"/>
  <c r="X21" i="6"/>
  <c r="W21" i="6"/>
  <c r="Y21" i="5"/>
  <c r="X21" i="5"/>
  <c r="W21" i="5"/>
  <c r="Y19" i="6"/>
  <c r="X19" i="6"/>
  <c r="W19" i="6"/>
  <c r="L18" i="5"/>
  <c r="C33" i="5" s="1"/>
  <c r="S18" i="5"/>
  <c r="C16" i="5"/>
  <c r="Y23" i="5"/>
  <c r="X23" i="5"/>
  <c r="W23" i="5"/>
  <c r="S18" i="6"/>
  <c r="L18" i="6"/>
  <c r="F18" i="6"/>
  <c r="R18" i="6"/>
  <c r="Y24" i="6"/>
  <c r="X24" i="6"/>
  <c r="W24" i="6"/>
  <c r="A16" i="5"/>
  <c r="S18" i="4"/>
  <c r="L18" i="4"/>
  <c r="F18" i="4"/>
  <c r="R18" i="4"/>
  <c r="Y19" i="4"/>
  <c r="X19" i="4"/>
  <c r="W19" i="4"/>
  <c r="Y23" i="4"/>
  <c r="X23" i="4"/>
  <c r="W23" i="4"/>
  <c r="Y26" i="4"/>
  <c r="X26" i="4"/>
  <c r="W26" i="4"/>
  <c r="Y21" i="4"/>
  <c r="W21" i="4"/>
  <c r="X21" i="4"/>
  <c r="Y24" i="4"/>
  <c r="X24" i="4"/>
  <c r="W24" i="4"/>
  <c r="Y22" i="4"/>
  <c r="X22" i="4"/>
  <c r="W22" i="4"/>
  <c r="R19" i="1"/>
  <c r="R20" i="1"/>
  <c r="X26" i="1"/>
  <c r="W26" i="1"/>
  <c r="X23" i="1"/>
  <c r="W23" i="1"/>
  <c r="W25" i="1"/>
  <c r="X25" i="1"/>
  <c r="X20" i="1"/>
  <c r="W20" i="1"/>
  <c r="W22" i="1"/>
  <c r="X22" i="1"/>
  <c r="X21" i="1"/>
  <c r="W21" i="1"/>
  <c r="W19" i="1"/>
  <c r="X19" i="1"/>
  <c r="W24" i="1"/>
  <c r="X24" i="1"/>
  <c r="F18" i="1"/>
  <c r="R18" i="1"/>
  <c r="L18" i="1"/>
  <c r="S18" i="1"/>
  <c r="R23" i="1"/>
  <c r="F23" i="1" s="1"/>
  <c r="F26" i="1"/>
  <c r="R24" i="1"/>
  <c r="F24" i="1" s="1"/>
  <c r="R22" i="1"/>
  <c r="F22" i="1" s="1"/>
  <c r="R21" i="1"/>
  <c r="F21" i="1" s="1"/>
  <c r="R25" i="1"/>
  <c r="F25" i="1" s="1"/>
  <c r="L19" i="1"/>
  <c r="A29" i="1"/>
  <c r="A19" i="1"/>
  <c r="A18" i="1"/>
  <c r="A27" i="1"/>
  <c r="A28" i="1"/>
  <c r="A30" i="1"/>
  <c r="A31" i="1"/>
  <c r="A22" i="1"/>
  <c r="A26" i="1"/>
  <c r="A23" i="1"/>
  <c r="A25" i="1"/>
  <c r="A24" i="1"/>
  <c r="A21" i="1"/>
  <c r="A20" i="1"/>
  <c r="Y20" i="1" l="1"/>
  <c r="Y23" i="1"/>
  <c r="Y21" i="1"/>
  <c r="Y22" i="1"/>
  <c r="C33" i="17"/>
  <c r="N48" i="16"/>
  <c r="F22" i="2"/>
  <c r="N48" i="13"/>
  <c r="F19" i="2"/>
  <c r="K33" i="12"/>
  <c r="K33" i="10"/>
  <c r="K33" i="9"/>
  <c r="K33" i="8"/>
  <c r="N48" i="8"/>
  <c r="F14" i="2"/>
  <c r="K33" i="6"/>
  <c r="N48" i="5"/>
  <c r="F11" i="2"/>
  <c r="F16" i="5"/>
  <c r="G16" i="5" s="1"/>
  <c r="D40" i="17"/>
  <c r="D37" i="17"/>
  <c r="D23" i="2" s="1"/>
  <c r="D40" i="12"/>
  <c r="D37" i="12"/>
  <c r="D18" i="2" s="1"/>
  <c r="D40" i="18"/>
  <c r="D37" i="18"/>
  <c r="D24" i="2" s="1"/>
  <c r="D40" i="14"/>
  <c r="D37" i="14"/>
  <c r="D20" i="2" s="1"/>
  <c r="D40" i="11"/>
  <c r="D37" i="11"/>
  <c r="D17" i="2" s="1"/>
  <c r="B16" i="18"/>
  <c r="D16" i="18" s="1"/>
  <c r="E16" i="18" s="1"/>
  <c r="A16" i="18"/>
  <c r="F16" i="18"/>
  <c r="G16" i="18" s="1"/>
  <c r="C33" i="18"/>
  <c r="C16" i="18"/>
  <c r="C33" i="12"/>
  <c r="C16" i="12"/>
  <c r="B16" i="12"/>
  <c r="D16" i="12" s="1"/>
  <c r="E16" i="12" s="1"/>
  <c r="A16" i="12"/>
  <c r="F16" i="12"/>
  <c r="G16" i="12" s="1"/>
  <c r="D40" i="16"/>
  <c r="D37" i="16"/>
  <c r="D22" i="2" s="1"/>
  <c r="F16" i="11"/>
  <c r="G16" i="11" s="1"/>
  <c r="C33" i="11"/>
  <c r="C16" i="11"/>
  <c r="B16" i="11"/>
  <c r="D16" i="11" s="1"/>
  <c r="E16" i="11" s="1"/>
  <c r="A16" i="11"/>
  <c r="K33" i="15"/>
  <c r="D40" i="13"/>
  <c r="D37" i="13"/>
  <c r="D19" i="2" s="1"/>
  <c r="C33" i="15"/>
  <c r="C16" i="15"/>
  <c r="A16" i="15"/>
  <c r="B16" i="15"/>
  <c r="D16" i="15" s="1"/>
  <c r="E16" i="15" s="1"/>
  <c r="F16" i="15"/>
  <c r="G16" i="15" s="1"/>
  <c r="C33" i="14"/>
  <c r="C16" i="14"/>
  <c r="B16" i="14"/>
  <c r="D16" i="14" s="1"/>
  <c r="E16" i="14" s="1"/>
  <c r="A16" i="14"/>
  <c r="F16" i="14"/>
  <c r="G16" i="14" s="1"/>
  <c r="D40" i="8"/>
  <c r="D37" i="8"/>
  <c r="D14" i="2" s="1"/>
  <c r="D40" i="9"/>
  <c r="D37" i="9"/>
  <c r="D15" i="2" s="1"/>
  <c r="D40" i="10"/>
  <c r="D37" i="10"/>
  <c r="D16" i="2" s="1"/>
  <c r="D40" i="7"/>
  <c r="D37" i="7"/>
  <c r="D13" i="2" s="1"/>
  <c r="C16" i="10"/>
  <c r="B16" i="10"/>
  <c r="D16" i="10" s="1"/>
  <c r="E16" i="10" s="1"/>
  <c r="C33" i="10"/>
  <c r="A16" i="10"/>
  <c r="F16" i="10"/>
  <c r="G16" i="10" s="1"/>
  <c r="C33" i="9"/>
  <c r="F16" i="7"/>
  <c r="G16" i="7" s="1"/>
  <c r="C33" i="7"/>
  <c r="C16" i="7"/>
  <c r="B16" i="7"/>
  <c r="D16" i="7" s="1"/>
  <c r="E16" i="7" s="1"/>
  <c r="A16" i="7"/>
  <c r="D40" i="6"/>
  <c r="D37" i="6"/>
  <c r="D12" i="2" s="1"/>
  <c r="K33" i="5"/>
  <c r="C16" i="6"/>
  <c r="B16" i="6"/>
  <c r="D16" i="6" s="1"/>
  <c r="E16" i="6" s="1"/>
  <c r="A16" i="6"/>
  <c r="F16" i="6"/>
  <c r="G16" i="6" s="1"/>
  <c r="C33" i="6"/>
  <c r="K33" i="4"/>
  <c r="B16" i="4"/>
  <c r="D16" i="4" s="1"/>
  <c r="E16" i="4" s="1"/>
  <c r="A16" i="4"/>
  <c r="F16" i="4"/>
  <c r="G16" i="4" s="1"/>
  <c r="C33" i="4"/>
  <c r="C16" i="4"/>
  <c r="Y26" i="1"/>
  <c r="Y25" i="1"/>
  <c r="Y19" i="1"/>
  <c r="Y24" i="1"/>
  <c r="C16" i="1"/>
  <c r="A16" i="1"/>
  <c r="B16" i="1"/>
  <c r="I1" i="1"/>
  <c r="I2" i="1"/>
  <c r="N48" i="18" l="1"/>
  <c r="F24" i="2"/>
  <c r="N47" i="18"/>
  <c r="E24" i="2"/>
  <c r="N47" i="17"/>
  <c r="E23" i="2"/>
  <c r="N48" i="17"/>
  <c r="F23" i="2"/>
  <c r="N47" i="16"/>
  <c r="E22" i="2"/>
  <c r="N48" i="15"/>
  <c r="F21" i="2"/>
  <c r="N48" i="14"/>
  <c r="F20" i="2"/>
  <c r="N47" i="14"/>
  <c r="E20" i="2"/>
  <c r="N47" i="13"/>
  <c r="E19" i="2"/>
  <c r="N48" i="12"/>
  <c r="F18" i="2"/>
  <c r="N47" i="12"/>
  <c r="E18" i="2"/>
  <c r="N47" i="11"/>
  <c r="E17" i="2"/>
  <c r="N48" i="11"/>
  <c r="F17" i="2"/>
  <c r="N48" i="10"/>
  <c r="F16" i="2"/>
  <c r="N47" i="10"/>
  <c r="E16" i="2"/>
  <c r="N48" i="9"/>
  <c r="F15" i="2"/>
  <c r="N47" i="9"/>
  <c r="E15" i="2"/>
  <c r="N47" i="8"/>
  <c r="E14" i="2"/>
  <c r="N48" i="7"/>
  <c r="F13" i="2"/>
  <c r="N47" i="7"/>
  <c r="E13" i="2"/>
  <c r="N48" i="6"/>
  <c r="F12" i="2"/>
  <c r="N47" i="6"/>
  <c r="E12" i="2"/>
  <c r="N48" i="4"/>
  <c r="F10" i="2"/>
  <c r="N46" i="16"/>
  <c r="D45" i="16"/>
  <c r="D48" i="16" s="1"/>
  <c r="N45" i="16" s="1"/>
  <c r="N46" i="18"/>
  <c r="D45" i="18"/>
  <c r="D48" i="18" s="1"/>
  <c r="N45" i="18" s="1"/>
  <c r="D37" i="15"/>
  <c r="D21" i="2" s="1"/>
  <c r="D40" i="15"/>
  <c r="N46" i="12"/>
  <c r="D45" i="12"/>
  <c r="D48" i="12" s="1"/>
  <c r="N45" i="12" s="1"/>
  <c r="N46" i="14"/>
  <c r="D45" i="14"/>
  <c r="D48" i="14" s="1"/>
  <c r="N45" i="14" s="1"/>
  <c r="N46" i="13"/>
  <c r="D45" i="13"/>
  <c r="D48" i="13" s="1"/>
  <c r="N45" i="13" s="1"/>
  <c r="N46" i="11"/>
  <c r="D45" i="11"/>
  <c r="D48" i="11" s="1"/>
  <c r="N45" i="11" s="1"/>
  <c r="N46" i="17"/>
  <c r="D45" i="17"/>
  <c r="D48" i="17" s="1"/>
  <c r="N45" i="17" s="1"/>
  <c r="N46" i="10"/>
  <c r="D45" i="10"/>
  <c r="D48" i="10" s="1"/>
  <c r="N45" i="10" s="1"/>
  <c r="N46" i="7"/>
  <c r="D45" i="7"/>
  <c r="D48" i="7" s="1"/>
  <c r="N45" i="7" s="1"/>
  <c r="D45" i="9"/>
  <c r="D48" i="9" s="1"/>
  <c r="N45" i="9" s="1"/>
  <c r="N46" i="9"/>
  <c r="N46" i="8"/>
  <c r="D45" i="8"/>
  <c r="D48" i="8" s="1"/>
  <c r="N45" i="8" s="1"/>
  <c r="D40" i="5"/>
  <c r="D37" i="5"/>
  <c r="D11" i="2" s="1"/>
  <c r="N46" i="6"/>
  <c r="D45" i="6"/>
  <c r="D48" i="6" s="1"/>
  <c r="N45" i="6" s="1"/>
  <c r="D37" i="4"/>
  <c r="D10" i="2" s="1"/>
  <c r="D40" i="4"/>
  <c r="K33" i="1"/>
  <c r="D40" i="1" s="1"/>
  <c r="E9" i="2" s="1"/>
  <c r="D46" i="1"/>
  <c r="D47" i="1"/>
  <c r="F20" i="1"/>
  <c r="F19" i="1"/>
  <c r="D16" i="1"/>
  <c r="E16" i="1" s="1"/>
  <c r="N47" i="15" l="1"/>
  <c r="E21" i="2"/>
  <c r="N47" i="5"/>
  <c r="E11" i="2"/>
  <c r="N47" i="4"/>
  <c r="E10" i="2"/>
  <c r="E25" i="2" s="1"/>
  <c r="D38" i="1"/>
  <c r="N46" i="15"/>
  <c r="D45" i="15"/>
  <c r="D48" i="15" s="1"/>
  <c r="N45" i="15" s="1"/>
  <c r="D45" i="5"/>
  <c r="D48" i="5" s="1"/>
  <c r="N45" i="5" s="1"/>
  <c r="N46" i="5"/>
  <c r="N46" i="4"/>
  <c r="D45" i="4"/>
  <c r="D48" i="4" s="1"/>
  <c r="N45" i="4" s="1"/>
  <c r="N47" i="1"/>
  <c r="D37" i="1"/>
  <c r="C33" i="1"/>
  <c r="F9" i="2" s="1"/>
  <c r="F25" i="2" s="1"/>
  <c r="F16" i="1"/>
  <c r="D9" i="2" l="1"/>
  <c r="D45" i="1"/>
  <c r="N46" i="1"/>
  <c r="N48" i="1"/>
  <c r="G16" i="1"/>
  <c r="D48" i="1" l="1"/>
  <c r="N45" i="1" s="1"/>
</calcChain>
</file>

<file path=xl/sharedStrings.xml><?xml version="1.0" encoding="utf-8"?>
<sst xmlns="http://schemas.openxmlformats.org/spreadsheetml/2006/main" count="1613" uniqueCount="95">
  <si>
    <t xml:space="preserve"> Producteur :</t>
  </si>
  <si>
    <t xml:space="preserve">  Nom du spectacle :</t>
  </si>
  <si>
    <t xml:space="preserve"> Adresse :</t>
  </si>
  <si>
    <t xml:space="preserve"> Période couverte :</t>
  </si>
  <si>
    <t>Nb de représentations :</t>
  </si>
  <si>
    <t>Remises</t>
  </si>
  <si>
    <t>Nom du musicien</t>
  </si>
  <si>
    <t>Caisse de retraite des musiciens du Canada</t>
  </si>
  <si>
    <t>Total de la remise :</t>
  </si>
  <si>
    <t>À l'ordre de :</t>
  </si>
  <si>
    <t>GMMQ</t>
  </si>
  <si>
    <t>Envoyer à :</t>
  </si>
  <si>
    <t>Coordonnées pour versement bancaire</t>
  </si>
  <si>
    <t>Musicien :</t>
  </si>
  <si>
    <t>Producteur :</t>
  </si>
  <si>
    <t>Adresse :</t>
  </si>
  <si>
    <t>Période visée :</t>
  </si>
  <si>
    <t>Spectacle :</t>
  </si>
  <si>
    <t>1 006 198 640 TQ 0001</t>
  </si>
  <si>
    <t>100 296 466 RT 0001</t>
  </si>
  <si>
    <t>Fonction</t>
  </si>
  <si>
    <t>Musicien</t>
  </si>
  <si>
    <t>Chef / Directeur musical</t>
  </si>
  <si>
    <t>Seulement pour le musicien vedette pour développement à l'international, salles de moins de 200 places, premières parties, représentations promotionnelles</t>
  </si>
  <si>
    <t>COTISATIONS ET CONTRIBUTIONS</t>
  </si>
  <si>
    <t>MONTANTS PAYABLES</t>
  </si>
  <si>
    <t xml:space="preserve"> Part du musicien (sans taxes)</t>
  </si>
  <si>
    <t xml:space="preserve"> Montant à remettre au musicien</t>
  </si>
  <si>
    <t xml:space="preserve"> À la Guilde des musiciens et musiciennes</t>
  </si>
  <si>
    <t xml:space="preserve"> À Caisse de retraite des mus. du Canada</t>
  </si>
  <si>
    <t>Prestations de travail</t>
  </si>
  <si>
    <t>Cachet négocié</t>
  </si>
  <si>
    <t xml:space="preserve">        Musicien vedette ou faisant partie d'un groupe vedette</t>
  </si>
  <si>
    <t xml:space="preserve">        Musicien cumulant une fonction UDA</t>
  </si>
  <si>
    <t xml:space="preserve">        Renonciation au cachet</t>
  </si>
  <si>
    <t xml:space="preserve"> Part du musicien (avec taxes)</t>
  </si>
  <si>
    <t>Indemnité GMMQ pour exemption de cachet (5$ / rep.)</t>
  </si>
  <si>
    <r>
      <t>Régime de retr</t>
    </r>
    <r>
      <rPr>
        <sz val="9"/>
        <rFont val="Arial"/>
        <family val="2"/>
      </rPr>
      <t>aite (8,5% du cachet négocié*</t>
    </r>
    <r>
      <rPr>
        <sz val="9"/>
        <color theme="1"/>
        <rFont val="Arial"/>
        <family val="2"/>
      </rPr>
      <t>)</t>
    </r>
  </si>
  <si>
    <t>Copiste</t>
  </si>
  <si>
    <t>Arrangeur / Orchestrateur</t>
  </si>
  <si>
    <t>Cachet minimal</t>
  </si>
  <si>
    <t>Cachet heure supp. minimal</t>
  </si>
  <si>
    <t>Cachet heure supp. négocié</t>
  </si>
  <si>
    <t>Nombre heures supp.</t>
  </si>
  <si>
    <t>Cachet minimal total :</t>
  </si>
  <si>
    <t>Cachet négocié total :</t>
  </si>
  <si>
    <t>n/a</t>
  </si>
  <si>
    <t>Variable</t>
  </si>
  <si>
    <t xml:space="preserve">      Membre GMMQ</t>
  </si>
  <si>
    <t>Non-membre GMMQ</t>
  </si>
  <si>
    <t>Lien vers le Bottin des membres de la GMMQ</t>
  </si>
  <si>
    <t>Lieux et dates des représentations</t>
  </si>
  <si>
    <t>Lieu de la représentation</t>
  </si>
  <si>
    <t>Date de la représentation</t>
  </si>
  <si>
    <r>
      <t xml:space="preserve">AFM-ID </t>
    </r>
    <r>
      <rPr>
        <b/>
        <sz val="9"/>
        <color theme="1"/>
        <rFont val="Arial"/>
        <family val="2"/>
      </rPr>
      <t>(le cas échéant)</t>
    </r>
    <r>
      <rPr>
        <b/>
        <sz val="10"/>
        <color theme="1"/>
        <rFont val="Arial"/>
        <family val="2"/>
      </rPr>
      <t xml:space="preserve"> :</t>
    </r>
  </si>
  <si>
    <t>Base de calcul pour cotisations et contributions* :</t>
  </si>
  <si>
    <t>Cotisation syndicale (3% du cachet négocié*)</t>
  </si>
  <si>
    <t>Frais de service non-membre GMMQ (3% du cachet négocié**)</t>
  </si>
  <si>
    <t>Spectacle de niche ou de la relève avec prix de billet d'au plus 35$ + taxes + frais de service</t>
  </si>
  <si>
    <t xml:space="preserve"> Joindre les dates et lieux des représentations ou les heures de présence par jour (animation de rue)</t>
  </si>
  <si>
    <t>Chef/DM</t>
  </si>
  <si>
    <t>Arrangeur</t>
  </si>
  <si>
    <t>Arr ou Cop</t>
  </si>
  <si>
    <t>Prep</t>
  </si>
  <si>
    <t>Vedette</t>
  </si>
  <si>
    <t>Cumul UDA</t>
  </si>
  <si>
    <t>Niche relève</t>
  </si>
  <si>
    <t>Renonciation</t>
  </si>
  <si>
    <r>
      <rPr>
        <i/>
        <sz val="12"/>
        <color theme="1"/>
        <rFont val="Arial"/>
        <family val="2"/>
      </rPr>
      <t>*</t>
    </r>
    <r>
      <rPr>
        <i/>
        <sz val="9"/>
        <color theme="1"/>
        <rFont val="Arial"/>
        <family val="2"/>
      </rPr>
      <t xml:space="preserve"> Joindre les dates et lieux des représentations ou les heures de présence par jour (animation de rue)</t>
    </r>
  </si>
  <si>
    <t>Vedette cachet</t>
  </si>
  <si>
    <t>Niche cachet mus</t>
  </si>
  <si>
    <t>Niche cachet chef</t>
  </si>
  <si>
    <t>Base</t>
  </si>
  <si>
    <t>Niche</t>
  </si>
  <si>
    <t>Min total A</t>
  </si>
  <si>
    <t>Niche UDA</t>
  </si>
  <si>
    <t>Niche ind mus</t>
  </si>
  <si>
    <t>Niche ind chef</t>
  </si>
  <si>
    <t>Niche ind</t>
  </si>
  <si>
    <t xml:space="preserve">      TPS (mus) #</t>
  </si>
  <si>
    <t xml:space="preserve">      TVQ (mus) #</t>
  </si>
  <si>
    <t>Cotisation syndicale et Frais de service - GMMQ</t>
  </si>
  <si>
    <t xml:space="preserve">* Le présent formulaire est mis à la disposition des utilisateurs de l'Entente collective GMMQ-adisq visant la production de spectacles 2024-2026 afin de faciliter son application, mais son utilisation n'est pas obligatoire. </t>
  </si>
  <si>
    <t>GMMQ - Contactez la GMMQ - 514-842-2866 p.221</t>
  </si>
  <si>
    <t xml:space="preserve">        Membre Adisq             Permissionnaire</t>
  </si>
  <si>
    <t>Cotisation patronale - Adisq</t>
  </si>
  <si>
    <t>Adisq</t>
  </si>
  <si>
    <t>Adisq - 11011-006-0107729 - clients@adisq.com</t>
  </si>
  <si>
    <t>Numéro TPS Adisq :</t>
  </si>
  <si>
    <t>Numéro TVQ Adisq :</t>
  </si>
  <si>
    <t>Cotisation patronale Adisq (3% cachet minimum + taxes)</t>
  </si>
  <si>
    <t xml:space="preserve"> À l'Adisq</t>
  </si>
  <si>
    <t>Crédits</t>
  </si>
  <si>
    <t>Design et calculs automatiques : Simon Prud'homme</t>
  </si>
  <si>
    <t>* Base de calcul plafonnée à un certain montant : voir Annexe B de l'entente collective           ** Frais plafonnés annuellement suivant les régles prévues à l'article 6.2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</si>
</sst>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 * #,##0.00_)\ &quot;$&quot;_ ;_ * \(#,##0.00\)\ &quot;$&quot;_ ;_ * &quot;-&quot;??_)\ &quot;$&quot;_ ;_ @_ "/>
    <numFmt numFmtId="164" formatCode="#,##0.00\ &quot;$&quot;"/>
    <numFmt numFmtId="165" formatCode="_ * #,##0_)\ &quot;$&quot;_ ;_ * \(#,##0\)\ &quot;$&quot;_ ;_ * &quot;-&quot;??_)\ &quot;$&quot;_ ;_ @_ "/>
    <numFmt numFmtId="166" formatCode="0,;\-0,;;\ 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name val="Arial"/>
      <family val="2"/>
    </font>
    <font>
      <i/>
      <sz val="8"/>
      <color theme="1"/>
      <name val="Arial"/>
      <family val="2"/>
    </font>
    <font>
      <sz val="7"/>
      <color rgb="FFFF0000"/>
      <name val="Arial"/>
      <family val="2"/>
    </font>
    <font>
      <b/>
      <sz val="7.7"/>
      <color theme="1"/>
      <name val="Arial"/>
      <family val="2"/>
    </font>
    <font>
      <b/>
      <sz val="12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i/>
      <sz val="9"/>
      <color theme="1"/>
      <name val="Arial"/>
      <family val="2"/>
    </font>
    <font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0"/>
      <color rgb="FF000000"/>
      <name val="Arial"/>
      <family val="2"/>
    </font>
    <font>
      <b/>
      <sz val="9.5"/>
      <color theme="1"/>
      <name val="Arial"/>
      <family val="2"/>
    </font>
    <font>
      <b/>
      <i/>
      <sz val="9"/>
      <color theme="1"/>
      <name val="Arial"/>
      <family val="2"/>
    </font>
    <font>
      <i/>
      <sz val="12"/>
      <color theme="1"/>
      <name val="Arial"/>
      <family val="2"/>
    </font>
    <font>
      <sz val="5"/>
      <color theme="0"/>
      <name val="Arial"/>
      <family val="2"/>
    </font>
    <font>
      <sz val="1"/>
      <color theme="0"/>
      <name val="Arial"/>
      <family val="2"/>
    </font>
    <font>
      <sz val="8"/>
      <color theme="0"/>
      <name val="Arial"/>
      <family val="2"/>
    </font>
    <font>
      <b/>
      <u/>
      <sz val="9"/>
      <color theme="10"/>
      <name val="Arial"/>
      <family val="2"/>
    </font>
    <font>
      <i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auto="1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double">
        <color indexed="64"/>
      </top>
      <bottom style="thin">
        <color auto="1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7" fillId="0" borderId="0" applyNumberFormat="0" applyFill="0" applyBorder="0" applyAlignment="0" applyProtection="0"/>
  </cellStyleXfs>
  <cellXfs count="211">
    <xf numFmtId="0" fontId="0" fillId="0" borderId="0" xfId="0"/>
    <xf numFmtId="0" fontId="7" fillId="0" borderId="0" xfId="0" applyFont="1" applyAlignment="1">
      <alignment vertical="center"/>
    </xf>
    <xf numFmtId="0" fontId="3" fillId="0" borderId="0" xfId="0" applyFont="1"/>
    <xf numFmtId="0" fontId="6" fillId="0" borderId="0" xfId="0" applyFont="1"/>
    <xf numFmtId="0" fontId="8" fillId="0" borderId="0" xfId="0" applyFont="1"/>
    <xf numFmtId="0" fontId="7" fillId="0" borderId="0" xfId="0" applyFont="1"/>
    <xf numFmtId="0" fontId="10" fillId="0" borderId="0" xfId="0" applyFont="1" applyAlignment="1">
      <alignment vertical="center"/>
    </xf>
    <xf numFmtId="0" fontId="11" fillId="0" borderId="0" xfId="0" applyFont="1"/>
    <xf numFmtId="164" fontId="8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7" fillId="0" borderId="0" xfId="0" applyFont="1"/>
    <xf numFmtId="0" fontId="16" fillId="0" borderId="0" xfId="0" applyFont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164" fontId="18" fillId="0" borderId="0" xfId="1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" fontId="5" fillId="0" borderId="0" xfId="1" applyNumberFormat="1" applyFont="1" applyBorder="1" applyAlignment="1">
      <alignment horizontal="center" vertical="center"/>
    </xf>
    <xf numFmtId="1" fontId="18" fillId="0" borderId="0" xfId="1" applyNumberFormat="1" applyFont="1" applyFill="1" applyBorder="1" applyAlignment="1">
      <alignment horizontal="center" vertical="center"/>
    </xf>
    <xf numFmtId="164" fontId="5" fillId="0" borderId="0" xfId="1" applyNumberFormat="1" applyFont="1" applyBorder="1" applyAlignment="1">
      <alignment horizontal="center" vertical="center"/>
    </xf>
    <xf numFmtId="164" fontId="18" fillId="0" borderId="0" xfId="1" applyNumberFormat="1" applyFont="1" applyFill="1" applyBorder="1" applyAlignment="1">
      <alignment horizontal="center" vertical="center"/>
    </xf>
    <xf numFmtId="1" fontId="18" fillId="0" borderId="0" xfId="1" applyNumberFormat="1" applyFont="1" applyBorder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1" fontId="18" fillId="0" borderId="0" xfId="0" applyNumberFormat="1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center" vertical="center"/>
    </xf>
    <xf numFmtId="0" fontId="19" fillId="0" borderId="0" xfId="0" applyFont="1"/>
    <xf numFmtId="164" fontId="20" fillId="0" borderId="0" xfId="1" applyNumberFormat="1" applyFont="1" applyFill="1" applyBorder="1" applyAlignment="1">
      <alignment horizontal="center" vertical="center"/>
    </xf>
    <xf numFmtId="0" fontId="21" fillId="0" borderId="0" xfId="0" applyFont="1"/>
    <xf numFmtId="164" fontId="20" fillId="0" borderId="0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0" fontId="8" fillId="0" borderId="0" xfId="0" applyFont="1" applyAlignment="1">
      <alignment vertical="top" wrapText="1"/>
    </xf>
    <xf numFmtId="0" fontId="11" fillId="0" borderId="0" xfId="0" applyFont="1" applyAlignment="1">
      <alignment horizontal="left"/>
    </xf>
    <xf numFmtId="0" fontId="4" fillId="0" borderId="0" xfId="0" applyFont="1"/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26" fillId="0" borderId="0" xfId="0" applyFont="1"/>
    <xf numFmtId="0" fontId="0" fillId="0" borderId="0" xfId="0" applyAlignment="1">
      <alignment horizontal="left" vertical="center"/>
    </xf>
    <xf numFmtId="0" fontId="10" fillId="0" borderId="0" xfId="0" applyFont="1"/>
    <xf numFmtId="164" fontId="34" fillId="3" borderId="0" xfId="0" applyNumberFormat="1" applyFont="1" applyFill="1" applyAlignment="1">
      <alignment horizontal="left" vertical="center"/>
    </xf>
    <xf numFmtId="164" fontId="33" fillId="3" borderId="0" xfId="0" applyNumberFormat="1" applyFont="1" applyFill="1"/>
    <xf numFmtId="164" fontId="15" fillId="3" borderId="0" xfId="0" applyNumberFormat="1" applyFont="1" applyFill="1" applyAlignment="1">
      <alignment horizontal="center" vertical="center"/>
    </xf>
    <xf numFmtId="0" fontId="8" fillId="3" borderId="0" xfId="0" applyFont="1" applyFill="1"/>
    <xf numFmtId="0" fontId="15" fillId="3" borderId="0" xfId="0" applyFont="1" applyFill="1" applyAlignment="1">
      <alignment horizontal="center" vertical="top"/>
    </xf>
    <xf numFmtId="0" fontId="4" fillId="3" borderId="0" xfId="0" applyFont="1" applyFill="1" applyAlignment="1">
      <alignment vertical="center"/>
    </xf>
    <xf numFmtId="0" fontId="11" fillId="3" borderId="0" xfId="0" applyFont="1" applyFill="1"/>
    <xf numFmtId="9" fontId="15" fillId="3" borderId="0" xfId="0" applyNumberFormat="1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13" fillId="3" borderId="0" xfId="0" applyFont="1" applyFill="1" applyAlignment="1">
      <alignment vertical="center"/>
    </xf>
    <xf numFmtId="0" fontId="7" fillId="3" borderId="0" xfId="0" applyFont="1" applyFill="1"/>
    <xf numFmtId="0" fontId="8" fillId="3" borderId="0" xfId="0" applyFont="1" applyFill="1" applyAlignment="1">
      <alignment vertical="center" wrapText="1"/>
    </xf>
    <xf numFmtId="0" fontId="26" fillId="3" borderId="0" xfId="0" applyFont="1" applyFill="1"/>
    <xf numFmtId="0" fontId="33" fillId="3" borderId="0" xfId="0" applyFont="1" applyFill="1" applyAlignment="1">
      <alignment horizontal="center" vertical="center" wrapText="1"/>
    </xf>
    <xf numFmtId="164" fontId="33" fillId="3" borderId="0" xfId="0" applyNumberFormat="1" applyFont="1" applyFill="1" applyAlignment="1">
      <alignment horizontal="center" vertical="center" wrapText="1"/>
    </xf>
    <xf numFmtId="0" fontId="28" fillId="3" borderId="0" xfId="2" applyFont="1" applyFill="1" applyBorder="1" applyAlignment="1">
      <alignment vertical="center"/>
    </xf>
    <xf numFmtId="0" fontId="9" fillId="3" borderId="0" xfId="0" applyFont="1" applyFill="1" applyAlignment="1">
      <alignment vertical="center"/>
    </xf>
    <xf numFmtId="0" fontId="11" fillId="3" borderId="0" xfId="0" applyFont="1" applyFill="1"/>
    <xf numFmtId="0" fontId="7" fillId="3" borderId="0" xfId="0" applyFont="1" applyFill="1" applyAlignment="1">
      <alignment vertical="center"/>
    </xf>
    <xf numFmtId="0" fontId="8" fillId="3" borderId="0" xfId="0" applyFont="1" applyFill="1"/>
    <xf numFmtId="0" fontId="7" fillId="4" borderId="10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 vertical="center"/>
    </xf>
    <xf numFmtId="0" fontId="8" fillId="4" borderId="2" xfId="0" applyFont="1" applyFill="1" applyBorder="1"/>
    <xf numFmtId="0" fontId="15" fillId="4" borderId="2" xfId="0" applyFont="1" applyFill="1" applyBorder="1"/>
    <xf numFmtId="0" fontId="8" fillId="4" borderId="19" xfId="0" applyFont="1" applyFill="1" applyBorder="1"/>
    <xf numFmtId="164" fontId="14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top" wrapText="1"/>
    </xf>
    <xf numFmtId="0" fontId="4" fillId="3" borderId="0" xfId="0" applyFont="1" applyFill="1"/>
    <xf numFmtId="0" fontId="10" fillId="3" borderId="0" xfId="0" applyFont="1" applyFill="1" applyAlignment="1">
      <alignment horizontal="left"/>
    </xf>
    <xf numFmtId="0" fontId="10" fillId="3" borderId="3" xfId="0" applyFont="1" applyFill="1" applyBorder="1" applyAlignment="1">
      <alignment horizontal="left"/>
    </xf>
    <xf numFmtId="0" fontId="11" fillId="3" borderId="0" xfId="0" applyFont="1" applyFill="1" applyAlignment="1">
      <alignment horizontal="left"/>
    </xf>
    <xf numFmtId="164" fontId="8" fillId="3" borderId="14" xfId="0" applyNumberFormat="1" applyFont="1" applyFill="1" applyBorder="1" applyAlignment="1">
      <alignment horizontal="center" vertical="center"/>
    </xf>
    <xf numFmtId="164" fontId="8" fillId="3" borderId="14" xfId="1" applyNumberFormat="1" applyFont="1" applyFill="1" applyBorder="1" applyAlignment="1">
      <alignment horizontal="center" vertical="center"/>
    </xf>
    <xf numFmtId="164" fontId="8" fillId="3" borderId="15" xfId="1" applyNumberFormat="1" applyFont="1" applyFill="1" applyBorder="1" applyAlignment="1">
      <alignment horizontal="center" vertical="center"/>
    </xf>
    <xf numFmtId="164" fontId="8" fillId="3" borderId="16" xfId="0" applyNumberFormat="1" applyFont="1" applyFill="1" applyBorder="1" applyAlignment="1">
      <alignment horizontal="center" vertical="center"/>
    </xf>
    <xf numFmtId="164" fontId="9" fillId="3" borderId="16" xfId="1" applyNumberFormat="1" applyFont="1" applyFill="1" applyBorder="1" applyAlignment="1">
      <alignment horizontal="center" vertical="center"/>
    </xf>
    <xf numFmtId="164" fontId="9" fillId="3" borderId="17" xfId="1" applyNumberFormat="1" applyFont="1" applyFill="1" applyBorder="1" applyAlignment="1">
      <alignment horizontal="center" vertical="center"/>
    </xf>
    <xf numFmtId="164" fontId="8" fillId="3" borderId="17" xfId="1" applyNumberFormat="1" applyFont="1" applyFill="1" applyBorder="1" applyAlignment="1">
      <alignment horizontal="center" vertical="center"/>
    </xf>
    <xf numFmtId="164" fontId="9" fillId="3" borderId="12" xfId="1" applyNumberFormat="1" applyFont="1" applyFill="1" applyBorder="1" applyAlignment="1">
      <alignment horizontal="center" vertical="center"/>
    </xf>
    <xf numFmtId="164" fontId="23" fillId="3" borderId="0" xfId="1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 wrapText="1"/>
    </xf>
    <xf numFmtId="0" fontId="29" fillId="3" borderId="0" xfId="0" applyFont="1" applyFill="1"/>
    <xf numFmtId="164" fontId="8" fillId="3" borderId="0" xfId="0" applyNumberFormat="1" applyFont="1" applyFill="1" applyAlignment="1">
      <alignment vertical="center"/>
    </xf>
    <xf numFmtId="0" fontId="8" fillId="3" borderId="0" xfId="0" applyFont="1" applyFill="1"/>
    <xf numFmtId="0" fontId="7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8" fillId="3" borderId="0" xfId="0" applyFont="1" applyFill="1"/>
    <xf numFmtId="0" fontId="11" fillId="3" borderId="0" xfId="0" applyFont="1" applyFill="1"/>
    <xf numFmtId="0" fontId="13" fillId="3" borderId="0" xfId="0" applyFont="1" applyFill="1" applyAlignment="1">
      <alignment vertical="center"/>
    </xf>
    <xf numFmtId="0" fontId="7" fillId="4" borderId="10" xfId="0" applyFont="1" applyFill="1" applyBorder="1" applyAlignment="1">
      <alignment horizontal="left" vertical="center"/>
    </xf>
    <xf numFmtId="0" fontId="7" fillId="3" borderId="0" xfId="0" applyFont="1" applyFill="1" applyAlignment="1" applyProtection="1">
      <alignment horizontal="left" vertical="center" wrapText="1"/>
    </xf>
    <xf numFmtId="0" fontId="8" fillId="3" borderId="0" xfId="0" applyFont="1" applyFill="1" applyProtection="1"/>
    <xf numFmtId="0" fontId="7" fillId="3" borderId="0" xfId="0" applyFont="1" applyFill="1" applyAlignment="1" applyProtection="1">
      <alignment horizontal="left" vertical="center"/>
    </xf>
    <xf numFmtId="0" fontId="8" fillId="4" borderId="1" xfId="0" applyFont="1" applyFill="1" applyBorder="1" applyAlignment="1" applyProtection="1">
      <alignment horizontal="center" vertical="center"/>
      <protection locked="0"/>
    </xf>
    <xf numFmtId="0" fontId="33" fillId="3" borderId="0" xfId="0" applyFont="1" applyFill="1" applyAlignment="1" applyProtection="1">
      <alignment horizontal="center" vertical="center" wrapText="1"/>
      <protection locked="0"/>
    </xf>
    <xf numFmtId="0" fontId="33" fillId="3" borderId="0" xfId="0" applyFont="1" applyFill="1" applyAlignment="1" applyProtection="1">
      <alignment vertical="center" wrapText="1"/>
      <protection locked="0"/>
    </xf>
    <xf numFmtId="0" fontId="26" fillId="3" borderId="0" xfId="0" applyFont="1" applyFill="1" applyProtection="1">
      <protection locked="0"/>
    </xf>
    <xf numFmtId="0" fontId="33" fillId="3" borderId="0" xfId="0" applyFont="1" applyFill="1" applyAlignment="1" applyProtection="1">
      <alignment horizontal="center" vertical="center"/>
      <protection locked="0"/>
    </xf>
    <xf numFmtId="0" fontId="33" fillId="3" borderId="0" xfId="0" applyFont="1" applyFill="1" applyAlignment="1" applyProtection="1">
      <alignment horizontal="center"/>
      <protection locked="0"/>
    </xf>
    <xf numFmtId="164" fontId="33" fillId="3" borderId="0" xfId="0" applyNumberFormat="1" applyFont="1" applyFill="1" applyAlignment="1" applyProtection="1">
      <alignment horizontal="center"/>
      <protection locked="0"/>
    </xf>
    <xf numFmtId="164" fontId="35" fillId="3" borderId="0" xfId="0" applyNumberFormat="1" applyFont="1" applyFill="1" applyAlignment="1" applyProtection="1">
      <alignment vertical="center"/>
      <protection locked="0"/>
    </xf>
    <xf numFmtId="9" fontId="33" fillId="3" borderId="0" xfId="0" applyNumberFormat="1" applyFont="1" applyFill="1" applyAlignment="1" applyProtection="1">
      <alignment vertical="center"/>
      <protection locked="0"/>
    </xf>
    <xf numFmtId="164" fontId="8" fillId="3" borderId="12" xfId="0" applyNumberFormat="1" applyFont="1" applyFill="1" applyBorder="1" applyAlignment="1">
      <alignment horizontal="center" vertical="center"/>
    </xf>
    <xf numFmtId="164" fontId="8" fillId="3" borderId="13" xfId="1" applyNumberFormat="1" applyFont="1" applyFill="1" applyBorder="1" applyAlignment="1">
      <alignment horizontal="center" vertical="center"/>
    </xf>
    <xf numFmtId="0" fontId="10" fillId="4" borderId="1" xfId="0" applyFont="1" applyFill="1" applyBorder="1" applyAlignment="1" applyProtection="1">
      <alignment horizontal="center" vertical="center"/>
      <protection locked="0"/>
    </xf>
    <xf numFmtId="0" fontId="35" fillId="3" borderId="0" xfId="0" applyFont="1" applyFill="1" applyAlignment="1" applyProtection="1">
      <alignment horizontal="center" vertical="center"/>
      <protection locked="0"/>
    </xf>
    <xf numFmtId="0" fontId="8" fillId="3" borderId="0" xfId="0" applyFont="1" applyFill="1"/>
    <xf numFmtId="0" fontId="0" fillId="0" borderId="0" xfId="0" applyAlignment="1">
      <alignment horizontal="center"/>
    </xf>
    <xf numFmtId="0" fontId="10" fillId="4" borderId="1" xfId="0" applyFont="1" applyFill="1" applyBorder="1" applyAlignment="1" applyProtection="1">
      <alignment horizontal="left"/>
      <protection locked="0"/>
    </xf>
    <xf numFmtId="0" fontId="7" fillId="3" borderId="18" xfId="0" applyFont="1" applyFill="1" applyBorder="1" applyAlignment="1">
      <alignment horizontal="right" vertical="center"/>
    </xf>
    <xf numFmtId="49" fontId="10" fillId="4" borderId="1" xfId="0" applyNumberFormat="1" applyFont="1" applyFill="1" applyBorder="1" applyAlignment="1" applyProtection="1">
      <alignment horizontal="center"/>
      <protection locked="0"/>
    </xf>
    <xf numFmtId="166" fontId="8" fillId="3" borderId="10" xfId="0" applyNumberFormat="1" applyFont="1" applyFill="1" applyBorder="1" applyAlignment="1">
      <alignment horizontal="left" vertical="center"/>
    </xf>
    <xf numFmtId="166" fontId="8" fillId="3" borderId="2" xfId="0" applyNumberFormat="1" applyFont="1" applyFill="1" applyBorder="1" applyAlignment="1">
      <alignment horizontal="left" vertical="center"/>
    </xf>
    <xf numFmtId="166" fontId="8" fillId="3" borderId="11" xfId="0" applyNumberFormat="1" applyFont="1" applyFill="1" applyBorder="1" applyAlignment="1">
      <alignment horizontal="left" vertical="center"/>
    </xf>
    <xf numFmtId="166" fontId="8" fillId="3" borderId="7" xfId="0" applyNumberFormat="1" applyFont="1" applyFill="1" applyBorder="1" applyAlignment="1">
      <alignment horizontal="left" vertical="center"/>
    </xf>
    <xf numFmtId="166" fontId="8" fillId="3" borderId="8" xfId="0" applyNumberFormat="1" applyFont="1" applyFill="1" applyBorder="1" applyAlignment="1">
      <alignment horizontal="left" vertical="center"/>
    </xf>
    <xf numFmtId="166" fontId="8" fillId="3" borderId="9" xfId="0" applyNumberFormat="1" applyFont="1" applyFill="1" applyBorder="1" applyAlignment="1">
      <alignment horizontal="left" vertical="center"/>
    </xf>
    <xf numFmtId="0" fontId="22" fillId="3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/>
    </xf>
    <xf numFmtId="0" fontId="13" fillId="3" borderId="2" xfId="0" applyFont="1" applyFill="1" applyBorder="1" applyAlignment="1">
      <alignment vertical="center"/>
    </xf>
    <xf numFmtId="0" fontId="13" fillId="3" borderId="19" xfId="0" applyFont="1" applyFill="1" applyBorder="1" applyAlignment="1">
      <alignment vertical="center"/>
    </xf>
    <xf numFmtId="0" fontId="7" fillId="3" borderId="0" xfId="0" applyFont="1" applyFill="1" applyAlignment="1">
      <alignment horizontal="right" vertical="center"/>
    </xf>
    <xf numFmtId="0" fontId="4" fillId="2" borderId="10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1" fillId="3" borderId="0" xfId="0" applyFont="1" applyFill="1" applyAlignment="1">
      <alignment horizontal="left"/>
    </xf>
    <xf numFmtId="1" fontId="10" fillId="4" borderId="2" xfId="0" applyNumberFormat="1" applyFont="1" applyFill="1" applyBorder="1" applyAlignment="1" applyProtection="1">
      <alignment horizontal="center" vertical="center"/>
      <protection locked="0"/>
    </xf>
    <xf numFmtId="164" fontId="10" fillId="4" borderId="2" xfId="0" applyNumberFormat="1" applyFont="1" applyFill="1" applyBorder="1" applyAlignment="1" applyProtection="1">
      <alignment horizontal="center" vertical="center"/>
      <protection locked="0"/>
    </xf>
    <xf numFmtId="164" fontId="10" fillId="4" borderId="19" xfId="0" applyNumberFormat="1" applyFont="1" applyFill="1" applyBorder="1" applyAlignment="1" applyProtection="1">
      <alignment horizontal="center" vertical="center"/>
      <protection locked="0"/>
    </xf>
    <xf numFmtId="164" fontId="10" fillId="3" borderId="1" xfId="0" applyNumberFormat="1" applyFont="1" applyFill="1" applyBorder="1" applyAlignment="1">
      <alignment horizontal="center" vertical="center"/>
    </xf>
    <xf numFmtId="2" fontId="10" fillId="4" borderId="10" xfId="0" applyNumberFormat="1" applyFont="1" applyFill="1" applyBorder="1" applyAlignment="1" applyProtection="1">
      <alignment horizontal="center" vertical="center"/>
      <protection locked="0"/>
    </xf>
    <xf numFmtId="2" fontId="10" fillId="4" borderId="2" xfId="0" applyNumberFormat="1" applyFont="1" applyFill="1" applyBorder="1" applyAlignment="1" applyProtection="1">
      <alignment horizontal="center" vertical="center"/>
      <protection locked="0"/>
    </xf>
    <xf numFmtId="164" fontId="10" fillId="3" borderId="2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0" xfId="0" applyFont="1" applyFill="1" applyAlignment="1">
      <alignment horizontal="center" vertical="center" wrapText="1"/>
    </xf>
    <xf numFmtId="0" fontId="11" fillId="3" borderId="0" xfId="0" applyFont="1" applyFill="1"/>
    <xf numFmtId="0" fontId="10" fillId="0" borderId="0" xfId="0" applyFont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10" fillId="0" borderId="19" xfId="0" applyFont="1" applyBorder="1" applyAlignment="1">
      <alignment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10" fillId="3" borderId="0" xfId="0" applyNumberFormat="1" applyFont="1" applyFill="1" applyAlignment="1">
      <alignment horizontal="center" vertical="center"/>
    </xf>
    <xf numFmtId="164" fontId="10" fillId="4" borderId="0" xfId="0" applyNumberFormat="1" applyFont="1" applyFill="1" applyAlignment="1" applyProtection="1">
      <alignment horizontal="center" vertical="center"/>
      <protection locked="0"/>
    </xf>
    <xf numFmtId="0" fontId="8" fillId="3" borderId="0" xfId="0" applyFont="1" applyFill="1"/>
    <xf numFmtId="1" fontId="10" fillId="4" borderId="0" xfId="0" applyNumberFormat="1" applyFont="1" applyFill="1" applyAlignment="1" applyProtection="1">
      <alignment horizontal="center" vertical="center"/>
      <protection locked="0"/>
    </xf>
    <xf numFmtId="0" fontId="10" fillId="3" borderId="0" xfId="0" applyFont="1" applyFill="1" applyAlignment="1">
      <alignment vertical="center"/>
    </xf>
    <xf numFmtId="164" fontId="14" fillId="3" borderId="0" xfId="0" applyNumberFormat="1" applyFont="1" applyFill="1" applyAlignment="1">
      <alignment horizontal="center" vertical="center"/>
    </xf>
    <xf numFmtId="164" fontId="10" fillId="4" borderId="20" xfId="0" applyNumberFormat="1" applyFont="1" applyFill="1" applyBorder="1" applyAlignment="1" applyProtection="1">
      <alignment horizontal="center" vertical="center"/>
      <protection locked="0"/>
    </xf>
    <xf numFmtId="2" fontId="10" fillId="4" borderId="0" xfId="0" applyNumberFormat="1" applyFont="1" applyFill="1" applyAlignment="1" applyProtection="1">
      <alignment horizontal="center" vertical="center"/>
      <protection locked="0"/>
    </xf>
    <xf numFmtId="0" fontId="9" fillId="3" borderId="0" xfId="0" applyFont="1" applyFill="1" applyAlignment="1">
      <alignment vertical="center"/>
    </xf>
    <xf numFmtId="0" fontId="9" fillId="4" borderId="0" xfId="0" applyFont="1" applyFill="1" applyBorder="1" applyAlignment="1" applyProtection="1">
      <alignment vertical="center"/>
      <protection locked="0"/>
    </xf>
    <xf numFmtId="0" fontId="30" fillId="3" borderId="0" xfId="0" applyFont="1" applyFill="1" applyAlignment="1">
      <alignment horizontal="left" vertical="center" wrapText="1"/>
    </xf>
    <xf numFmtId="164" fontId="4" fillId="3" borderId="0" xfId="0" applyNumberFormat="1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12" fillId="3" borderId="0" xfId="0" applyFont="1" applyFill="1"/>
    <xf numFmtId="164" fontId="24" fillId="3" borderId="1" xfId="0" applyNumberFormat="1" applyFont="1" applyFill="1" applyBorder="1" applyAlignment="1">
      <alignment horizontal="center" vertical="center"/>
    </xf>
    <xf numFmtId="0" fontId="13" fillId="3" borderId="0" xfId="0" applyFont="1" applyFill="1" applyAlignment="1">
      <alignment vertical="center"/>
    </xf>
    <xf numFmtId="0" fontId="37" fillId="3" borderId="0" xfId="0" applyFont="1" applyFill="1" applyAlignment="1">
      <alignment horizontal="left"/>
    </xf>
    <xf numFmtId="0" fontId="25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/>
    </xf>
    <xf numFmtId="0" fontId="7" fillId="3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" xfId="0" applyFont="1" applyBorder="1" applyAlignment="1">
      <alignment vertical="center" wrapText="1"/>
    </xf>
    <xf numFmtId="0" fontId="10" fillId="0" borderId="19" xfId="0" applyFont="1" applyBorder="1" applyAlignment="1">
      <alignment vertical="center" wrapText="1"/>
    </xf>
    <xf numFmtId="2" fontId="10" fillId="4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20" xfId="0" applyFont="1" applyFill="1" applyBorder="1" applyAlignment="1">
      <alignment horizontal="center" vertical="center" wrapText="1"/>
    </xf>
    <xf numFmtId="164" fontId="10" fillId="4" borderId="21" xfId="0" applyNumberFormat="1" applyFont="1" applyFill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left" vertical="center"/>
    </xf>
    <xf numFmtId="0" fontId="8" fillId="3" borderId="0" xfId="0" applyFont="1" applyFill="1" applyAlignment="1" applyProtection="1">
      <alignment horizontal="center" vertical="center"/>
    </xf>
    <xf numFmtId="166" fontId="8" fillId="3" borderId="1" xfId="0" applyNumberFormat="1" applyFont="1" applyFill="1" applyBorder="1" applyAlignment="1" applyProtection="1">
      <alignment vertical="center"/>
    </xf>
    <xf numFmtId="166" fontId="8" fillId="3" borderId="0" xfId="0" applyNumberFormat="1" applyFont="1" applyFill="1" applyBorder="1" applyAlignment="1" applyProtection="1">
      <alignment horizontal="left" vertical="center" wrapText="1"/>
    </xf>
    <xf numFmtId="166" fontId="8" fillId="3" borderId="1" xfId="0" applyNumberFormat="1" applyFont="1" applyFill="1" applyBorder="1" applyAlignment="1" applyProtection="1">
      <alignment horizontal="left" vertical="center" wrapText="1"/>
    </xf>
    <xf numFmtId="0" fontId="13" fillId="3" borderId="1" xfId="0" applyFont="1" applyFill="1" applyBorder="1" applyAlignment="1" applyProtection="1">
      <alignment horizontal="center" vertical="center"/>
    </xf>
    <xf numFmtId="0" fontId="8" fillId="4" borderId="1" xfId="0" applyFont="1" applyFill="1" applyBorder="1" applyAlignment="1" applyProtection="1">
      <alignment horizontal="left" vertical="center" wrapText="1"/>
      <protection locked="0"/>
    </xf>
    <xf numFmtId="0" fontId="8" fillId="4" borderId="2" xfId="0" applyFont="1" applyFill="1" applyBorder="1" applyAlignment="1" applyProtection="1">
      <alignment horizontal="left" vertical="center" wrapText="1"/>
      <protection locked="0"/>
    </xf>
    <xf numFmtId="0" fontId="36" fillId="3" borderId="0" xfId="2" applyFont="1" applyFill="1" applyAlignment="1" applyProtection="1">
      <alignment horizontal="left" vertical="center"/>
      <protection locked="0"/>
    </xf>
    <xf numFmtId="0" fontId="25" fillId="3" borderId="0" xfId="0" applyFont="1" applyFill="1" applyAlignment="1" applyProtection="1">
      <alignment horizontal="left"/>
    </xf>
    <xf numFmtId="0" fontId="7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left" vertical="center"/>
    </xf>
    <xf numFmtId="0" fontId="7" fillId="3" borderId="20" xfId="0" applyFont="1" applyFill="1" applyBorder="1" applyAlignment="1">
      <alignment horizontal="left" vertical="center"/>
    </xf>
    <xf numFmtId="166" fontId="8" fillId="3" borderId="1" xfId="0" applyNumberFormat="1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left" vertical="center"/>
      <protection locked="0"/>
    </xf>
    <xf numFmtId="0" fontId="7" fillId="4" borderId="2" xfId="0" applyFont="1" applyFill="1" applyBorder="1" applyAlignment="1" applyProtection="1">
      <alignment horizontal="left" vertical="center"/>
      <protection locked="0"/>
    </xf>
    <xf numFmtId="0" fontId="7" fillId="4" borderId="11" xfId="0" applyFont="1" applyFill="1" applyBorder="1" applyAlignment="1" applyProtection="1">
      <alignment horizontal="left" vertical="center"/>
      <protection locked="0"/>
    </xf>
    <xf numFmtId="0" fontId="11" fillId="4" borderId="26" xfId="0" applyFont="1" applyFill="1" applyBorder="1" applyAlignment="1" applyProtection="1">
      <alignment horizontal="center" vertical="center"/>
      <protection locked="0"/>
    </xf>
    <xf numFmtId="0" fontId="11" fillId="4" borderId="19" xfId="0" applyFont="1" applyFill="1" applyBorder="1" applyAlignment="1" applyProtection="1">
      <alignment horizontal="center" vertical="center"/>
      <protection locked="0"/>
    </xf>
    <xf numFmtId="0" fontId="7" fillId="4" borderId="7" xfId="0" applyFont="1" applyFill="1" applyBorder="1" applyAlignment="1" applyProtection="1">
      <alignment horizontal="left" vertical="center"/>
      <protection locked="0"/>
    </xf>
    <xf numFmtId="0" fontId="7" fillId="4" borderId="8" xfId="0" applyFont="1" applyFill="1" applyBorder="1" applyAlignment="1" applyProtection="1">
      <alignment horizontal="left" vertical="center"/>
      <protection locked="0"/>
    </xf>
    <xf numFmtId="0" fontId="7" fillId="4" borderId="9" xfId="0" applyFont="1" applyFill="1" applyBorder="1" applyAlignment="1" applyProtection="1">
      <alignment horizontal="left" vertical="center"/>
      <protection locked="0"/>
    </xf>
    <xf numFmtId="0" fontId="11" fillId="4" borderId="24" xfId="0" applyFont="1" applyFill="1" applyBorder="1" applyAlignment="1" applyProtection="1">
      <alignment horizontal="center" vertical="center"/>
      <protection locked="0"/>
    </xf>
    <xf numFmtId="0" fontId="11" fillId="4" borderId="25" xfId="0" applyFont="1" applyFill="1" applyBorder="1" applyAlignment="1" applyProtection="1">
      <alignment horizontal="center" vertical="center"/>
      <protection locked="0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166" fontId="10" fillId="0" borderId="1" xfId="0" applyNumberFormat="1" applyFont="1" applyBorder="1" applyAlignment="1">
      <alignment horizontal="left"/>
    </xf>
    <xf numFmtId="0" fontId="22" fillId="0" borderId="1" xfId="0" applyFont="1" applyBorder="1" applyAlignment="1">
      <alignment horizontal="center" vertical="top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FA34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fmlaLink="$E$4" lockText="1" noThreeD="1"/>
</file>

<file path=xl/ctrlProps/ctrlProp10.xml><?xml version="1.0" encoding="utf-8"?>
<formControlPr xmlns="http://schemas.microsoft.com/office/spreadsheetml/2009/9/main" objectType="CheckBox" fmlaLink="$F$47" lockText="1" noThreeD="1"/>
</file>

<file path=xl/ctrlProps/ctrlProp100.xml><?xml version="1.0" encoding="utf-8"?>
<formControlPr xmlns="http://schemas.microsoft.com/office/spreadsheetml/2009/9/main" objectType="CheckBox" fmlaLink="$G$11" lockText="1" noThreeD="1"/>
</file>

<file path=xl/ctrlProps/ctrlProp101.xml><?xml version="1.0" encoding="utf-8"?>
<formControlPr xmlns="http://schemas.microsoft.com/office/spreadsheetml/2009/9/main" objectType="CheckBox" fmlaLink="$I$11" lockText="1" noThreeD="1"/>
</file>

<file path=xl/ctrlProps/ctrlProp102.xml><?xml version="1.0" encoding="utf-8"?>
<formControlPr xmlns="http://schemas.microsoft.com/office/spreadsheetml/2009/9/main" objectType="CheckBox" fmlaLink="$J$11" lockText="1" noThreeD="1"/>
</file>

<file path=xl/ctrlProps/ctrlProp103.xml><?xml version="1.0" encoding="utf-8"?>
<formControlPr xmlns="http://schemas.microsoft.com/office/spreadsheetml/2009/9/main" objectType="CheckBox" fmlaLink="$B$11" lockText="1" noThreeD="1"/>
</file>

<file path=xl/ctrlProps/ctrlProp104.xml><?xml version="1.0" encoding="utf-8"?>
<formControlPr xmlns="http://schemas.microsoft.com/office/spreadsheetml/2009/9/main" objectType="CheckBox" fmlaLink="$A$11" lockText="1" noThreeD="1"/>
</file>

<file path=xl/ctrlProps/ctrlProp105.xml><?xml version="1.0" encoding="utf-8"?>
<formControlPr xmlns="http://schemas.microsoft.com/office/spreadsheetml/2009/9/main" objectType="CheckBox" fmlaLink="$F$46" lockText="1" noThreeD="1"/>
</file>

<file path=xl/ctrlProps/ctrlProp106.xml><?xml version="1.0" encoding="utf-8"?>
<formControlPr xmlns="http://schemas.microsoft.com/office/spreadsheetml/2009/9/main" objectType="CheckBox" fmlaLink="$F$47" lockText="1" noThreeD="1"/>
</file>

<file path=xl/ctrlProps/ctrlProp107.xml><?xml version="1.0" encoding="utf-8"?>
<formControlPr xmlns="http://schemas.microsoft.com/office/spreadsheetml/2009/9/main" objectType="CheckBox" fmlaLink="$C$11" lockText="1" noThreeD="1"/>
</file>

<file path=xl/ctrlProps/ctrlProp108.xml><?xml version="1.0" encoding="utf-8"?>
<formControlPr xmlns="http://schemas.microsoft.com/office/spreadsheetml/2009/9/main" objectType="CheckBox" fmlaLink="$D$11" lockText="1" noThreeD="1"/>
</file>

<file path=xl/ctrlProps/ctrlProp109.xml><?xml version="1.0" encoding="utf-8"?>
<formControlPr xmlns="http://schemas.microsoft.com/office/spreadsheetml/2009/9/main" objectType="CheckBox" fmlaLink="$A$8" lockText="1" noThreeD="1"/>
</file>

<file path=xl/ctrlProps/ctrlProp11.xml><?xml version="1.0" encoding="utf-8"?>
<formControlPr xmlns="http://schemas.microsoft.com/office/spreadsheetml/2009/9/main" objectType="CheckBox" fmlaLink="$C$11" lockText="1" noThreeD="1"/>
</file>

<file path=xl/ctrlProps/ctrlProp110.xml><?xml version="1.0" encoding="utf-8"?>
<formControlPr xmlns="http://schemas.microsoft.com/office/spreadsheetml/2009/9/main" objectType="CheckBox" fmlaLink="$F$38" lockText="1" noThreeD="1"/>
</file>

<file path=xl/ctrlProps/ctrlProp111.xml><?xml version="1.0" encoding="utf-8"?>
<formControlPr xmlns="http://schemas.microsoft.com/office/spreadsheetml/2009/9/main" objectType="CheckBox" fmlaLink="$H$11" lockText="1" noThreeD="1"/>
</file>

<file path=xl/ctrlProps/ctrlProp112.xml><?xml version="1.0" encoding="utf-8"?>
<formControlPr xmlns="http://schemas.microsoft.com/office/spreadsheetml/2009/9/main" objectType="CheckBox" fmlaLink="$G$11" lockText="1" noThreeD="1"/>
</file>

<file path=xl/ctrlProps/ctrlProp113.xml><?xml version="1.0" encoding="utf-8"?>
<formControlPr xmlns="http://schemas.microsoft.com/office/spreadsheetml/2009/9/main" objectType="CheckBox" fmlaLink="$I$11" lockText="1" noThreeD="1"/>
</file>

<file path=xl/ctrlProps/ctrlProp114.xml><?xml version="1.0" encoding="utf-8"?>
<formControlPr xmlns="http://schemas.microsoft.com/office/spreadsheetml/2009/9/main" objectType="CheckBox" fmlaLink="$J$11" lockText="1" noThreeD="1"/>
</file>

<file path=xl/ctrlProps/ctrlProp115.xml><?xml version="1.0" encoding="utf-8"?>
<formControlPr xmlns="http://schemas.microsoft.com/office/spreadsheetml/2009/9/main" objectType="CheckBox" fmlaLink="$B$11" lockText="1" noThreeD="1"/>
</file>

<file path=xl/ctrlProps/ctrlProp116.xml><?xml version="1.0" encoding="utf-8"?>
<formControlPr xmlns="http://schemas.microsoft.com/office/spreadsheetml/2009/9/main" objectType="CheckBox" fmlaLink="$A$11" lockText="1" noThreeD="1"/>
</file>

<file path=xl/ctrlProps/ctrlProp117.xml><?xml version="1.0" encoding="utf-8"?>
<formControlPr xmlns="http://schemas.microsoft.com/office/spreadsheetml/2009/9/main" objectType="CheckBox" fmlaLink="$F$46" lockText="1" noThreeD="1"/>
</file>

<file path=xl/ctrlProps/ctrlProp118.xml><?xml version="1.0" encoding="utf-8"?>
<formControlPr xmlns="http://schemas.microsoft.com/office/spreadsheetml/2009/9/main" objectType="CheckBox" fmlaLink="$F$47" lockText="1" noThreeD="1"/>
</file>

<file path=xl/ctrlProps/ctrlProp119.xml><?xml version="1.0" encoding="utf-8"?>
<formControlPr xmlns="http://schemas.microsoft.com/office/spreadsheetml/2009/9/main" objectType="CheckBox" fmlaLink="$C$11" lockText="1" noThreeD="1"/>
</file>

<file path=xl/ctrlProps/ctrlProp12.xml><?xml version="1.0" encoding="utf-8"?>
<formControlPr xmlns="http://schemas.microsoft.com/office/spreadsheetml/2009/9/main" objectType="CheckBox" fmlaLink="$D$11" lockText="1" noThreeD="1"/>
</file>

<file path=xl/ctrlProps/ctrlProp120.xml><?xml version="1.0" encoding="utf-8"?>
<formControlPr xmlns="http://schemas.microsoft.com/office/spreadsheetml/2009/9/main" objectType="CheckBox" fmlaLink="$D$11" lockText="1" noThreeD="1"/>
</file>

<file path=xl/ctrlProps/ctrlProp121.xml><?xml version="1.0" encoding="utf-8"?>
<formControlPr xmlns="http://schemas.microsoft.com/office/spreadsheetml/2009/9/main" objectType="CheckBox" fmlaLink="$A$8" lockText="1" noThreeD="1"/>
</file>

<file path=xl/ctrlProps/ctrlProp122.xml><?xml version="1.0" encoding="utf-8"?>
<formControlPr xmlns="http://schemas.microsoft.com/office/spreadsheetml/2009/9/main" objectType="CheckBox" fmlaLink="$F$38" lockText="1" noThreeD="1"/>
</file>

<file path=xl/ctrlProps/ctrlProp123.xml><?xml version="1.0" encoding="utf-8"?>
<formControlPr xmlns="http://schemas.microsoft.com/office/spreadsheetml/2009/9/main" objectType="CheckBox" fmlaLink="$H$11" lockText="1" noThreeD="1"/>
</file>

<file path=xl/ctrlProps/ctrlProp124.xml><?xml version="1.0" encoding="utf-8"?>
<formControlPr xmlns="http://schemas.microsoft.com/office/spreadsheetml/2009/9/main" objectType="CheckBox" fmlaLink="$G$11" lockText="1" noThreeD="1"/>
</file>

<file path=xl/ctrlProps/ctrlProp125.xml><?xml version="1.0" encoding="utf-8"?>
<formControlPr xmlns="http://schemas.microsoft.com/office/spreadsheetml/2009/9/main" objectType="CheckBox" fmlaLink="$I$11" lockText="1" noThreeD="1"/>
</file>

<file path=xl/ctrlProps/ctrlProp126.xml><?xml version="1.0" encoding="utf-8"?>
<formControlPr xmlns="http://schemas.microsoft.com/office/spreadsheetml/2009/9/main" objectType="CheckBox" fmlaLink="$J$11" lockText="1" noThreeD="1"/>
</file>

<file path=xl/ctrlProps/ctrlProp127.xml><?xml version="1.0" encoding="utf-8"?>
<formControlPr xmlns="http://schemas.microsoft.com/office/spreadsheetml/2009/9/main" objectType="CheckBox" fmlaLink="$B$11" lockText="1" noThreeD="1"/>
</file>

<file path=xl/ctrlProps/ctrlProp128.xml><?xml version="1.0" encoding="utf-8"?>
<formControlPr xmlns="http://schemas.microsoft.com/office/spreadsheetml/2009/9/main" objectType="CheckBox" fmlaLink="$A$11" lockText="1" noThreeD="1"/>
</file>

<file path=xl/ctrlProps/ctrlProp129.xml><?xml version="1.0" encoding="utf-8"?>
<formControlPr xmlns="http://schemas.microsoft.com/office/spreadsheetml/2009/9/main" objectType="CheckBox" fmlaLink="$F$46" lockText="1" noThreeD="1"/>
</file>

<file path=xl/ctrlProps/ctrlProp13.xml><?xml version="1.0" encoding="utf-8"?>
<formControlPr xmlns="http://schemas.microsoft.com/office/spreadsheetml/2009/9/main" objectType="CheckBox" fmlaLink="$A$8" lockText="1" noThreeD="1"/>
</file>

<file path=xl/ctrlProps/ctrlProp130.xml><?xml version="1.0" encoding="utf-8"?>
<formControlPr xmlns="http://schemas.microsoft.com/office/spreadsheetml/2009/9/main" objectType="CheckBox" fmlaLink="$F$47" lockText="1" noThreeD="1"/>
</file>

<file path=xl/ctrlProps/ctrlProp131.xml><?xml version="1.0" encoding="utf-8"?>
<formControlPr xmlns="http://schemas.microsoft.com/office/spreadsheetml/2009/9/main" objectType="CheckBox" fmlaLink="$C$11" lockText="1" noThreeD="1"/>
</file>

<file path=xl/ctrlProps/ctrlProp132.xml><?xml version="1.0" encoding="utf-8"?>
<formControlPr xmlns="http://schemas.microsoft.com/office/spreadsheetml/2009/9/main" objectType="CheckBox" fmlaLink="$D$11" lockText="1" noThreeD="1"/>
</file>

<file path=xl/ctrlProps/ctrlProp133.xml><?xml version="1.0" encoding="utf-8"?>
<formControlPr xmlns="http://schemas.microsoft.com/office/spreadsheetml/2009/9/main" objectType="CheckBox" fmlaLink="$A$8" lockText="1" noThreeD="1"/>
</file>

<file path=xl/ctrlProps/ctrlProp134.xml><?xml version="1.0" encoding="utf-8"?>
<formControlPr xmlns="http://schemas.microsoft.com/office/spreadsheetml/2009/9/main" objectType="CheckBox" fmlaLink="$F$38" lockText="1" noThreeD="1"/>
</file>

<file path=xl/ctrlProps/ctrlProp135.xml><?xml version="1.0" encoding="utf-8"?>
<formControlPr xmlns="http://schemas.microsoft.com/office/spreadsheetml/2009/9/main" objectType="CheckBox" fmlaLink="$H$11" lockText="1" noThreeD="1"/>
</file>

<file path=xl/ctrlProps/ctrlProp136.xml><?xml version="1.0" encoding="utf-8"?>
<formControlPr xmlns="http://schemas.microsoft.com/office/spreadsheetml/2009/9/main" objectType="CheckBox" fmlaLink="$G$11" lockText="1" noThreeD="1"/>
</file>

<file path=xl/ctrlProps/ctrlProp137.xml><?xml version="1.0" encoding="utf-8"?>
<formControlPr xmlns="http://schemas.microsoft.com/office/spreadsheetml/2009/9/main" objectType="CheckBox" fmlaLink="$I$11" lockText="1" noThreeD="1"/>
</file>

<file path=xl/ctrlProps/ctrlProp138.xml><?xml version="1.0" encoding="utf-8"?>
<formControlPr xmlns="http://schemas.microsoft.com/office/spreadsheetml/2009/9/main" objectType="CheckBox" fmlaLink="$J$11" lockText="1" noThreeD="1"/>
</file>

<file path=xl/ctrlProps/ctrlProp139.xml><?xml version="1.0" encoding="utf-8"?>
<formControlPr xmlns="http://schemas.microsoft.com/office/spreadsheetml/2009/9/main" objectType="CheckBox" fmlaLink="$B$11" lockText="1" noThreeD="1"/>
</file>

<file path=xl/ctrlProps/ctrlProp14.xml><?xml version="1.0" encoding="utf-8"?>
<formControlPr xmlns="http://schemas.microsoft.com/office/spreadsheetml/2009/9/main" objectType="CheckBox" fmlaLink="$F$38" lockText="1" noThreeD="1"/>
</file>

<file path=xl/ctrlProps/ctrlProp140.xml><?xml version="1.0" encoding="utf-8"?>
<formControlPr xmlns="http://schemas.microsoft.com/office/spreadsheetml/2009/9/main" objectType="CheckBox" fmlaLink="$A$11" lockText="1" noThreeD="1"/>
</file>

<file path=xl/ctrlProps/ctrlProp141.xml><?xml version="1.0" encoding="utf-8"?>
<formControlPr xmlns="http://schemas.microsoft.com/office/spreadsheetml/2009/9/main" objectType="CheckBox" fmlaLink="$F$46" lockText="1" noThreeD="1"/>
</file>

<file path=xl/ctrlProps/ctrlProp142.xml><?xml version="1.0" encoding="utf-8"?>
<formControlPr xmlns="http://schemas.microsoft.com/office/spreadsheetml/2009/9/main" objectType="CheckBox" fmlaLink="$F$47" lockText="1" noThreeD="1"/>
</file>

<file path=xl/ctrlProps/ctrlProp143.xml><?xml version="1.0" encoding="utf-8"?>
<formControlPr xmlns="http://schemas.microsoft.com/office/spreadsheetml/2009/9/main" objectType="CheckBox" fmlaLink="$C$11" lockText="1" noThreeD="1"/>
</file>

<file path=xl/ctrlProps/ctrlProp144.xml><?xml version="1.0" encoding="utf-8"?>
<formControlPr xmlns="http://schemas.microsoft.com/office/spreadsheetml/2009/9/main" objectType="CheckBox" fmlaLink="$D$11" lockText="1" noThreeD="1"/>
</file>

<file path=xl/ctrlProps/ctrlProp145.xml><?xml version="1.0" encoding="utf-8"?>
<formControlPr xmlns="http://schemas.microsoft.com/office/spreadsheetml/2009/9/main" objectType="CheckBox" fmlaLink="$A$8" lockText="1" noThreeD="1"/>
</file>

<file path=xl/ctrlProps/ctrlProp146.xml><?xml version="1.0" encoding="utf-8"?>
<formControlPr xmlns="http://schemas.microsoft.com/office/spreadsheetml/2009/9/main" objectType="CheckBox" fmlaLink="$F$38" lockText="1" noThreeD="1"/>
</file>

<file path=xl/ctrlProps/ctrlProp147.xml><?xml version="1.0" encoding="utf-8"?>
<formControlPr xmlns="http://schemas.microsoft.com/office/spreadsheetml/2009/9/main" objectType="CheckBox" fmlaLink="$H$11" lockText="1" noThreeD="1"/>
</file>

<file path=xl/ctrlProps/ctrlProp148.xml><?xml version="1.0" encoding="utf-8"?>
<formControlPr xmlns="http://schemas.microsoft.com/office/spreadsheetml/2009/9/main" objectType="CheckBox" fmlaLink="$G$11" lockText="1" noThreeD="1"/>
</file>

<file path=xl/ctrlProps/ctrlProp149.xml><?xml version="1.0" encoding="utf-8"?>
<formControlPr xmlns="http://schemas.microsoft.com/office/spreadsheetml/2009/9/main" objectType="CheckBox" fmlaLink="$I$11" lockText="1" noThreeD="1"/>
</file>

<file path=xl/ctrlProps/ctrlProp15.xml><?xml version="1.0" encoding="utf-8"?>
<formControlPr xmlns="http://schemas.microsoft.com/office/spreadsheetml/2009/9/main" objectType="CheckBox" fmlaLink="$H$11" lockText="1" noThreeD="1"/>
</file>

<file path=xl/ctrlProps/ctrlProp150.xml><?xml version="1.0" encoding="utf-8"?>
<formControlPr xmlns="http://schemas.microsoft.com/office/spreadsheetml/2009/9/main" objectType="CheckBox" fmlaLink="$J$11" lockText="1" noThreeD="1"/>
</file>

<file path=xl/ctrlProps/ctrlProp151.xml><?xml version="1.0" encoding="utf-8"?>
<formControlPr xmlns="http://schemas.microsoft.com/office/spreadsheetml/2009/9/main" objectType="CheckBox" fmlaLink="$B$11" lockText="1" noThreeD="1"/>
</file>

<file path=xl/ctrlProps/ctrlProp152.xml><?xml version="1.0" encoding="utf-8"?>
<formControlPr xmlns="http://schemas.microsoft.com/office/spreadsheetml/2009/9/main" objectType="CheckBox" fmlaLink="$A$11" lockText="1" noThreeD="1"/>
</file>

<file path=xl/ctrlProps/ctrlProp153.xml><?xml version="1.0" encoding="utf-8"?>
<formControlPr xmlns="http://schemas.microsoft.com/office/spreadsheetml/2009/9/main" objectType="CheckBox" fmlaLink="$F$46" lockText="1" noThreeD="1"/>
</file>

<file path=xl/ctrlProps/ctrlProp154.xml><?xml version="1.0" encoding="utf-8"?>
<formControlPr xmlns="http://schemas.microsoft.com/office/spreadsheetml/2009/9/main" objectType="CheckBox" fmlaLink="$F$47" lockText="1" noThreeD="1"/>
</file>

<file path=xl/ctrlProps/ctrlProp155.xml><?xml version="1.0" encoding="utf-8"?>
<formControlPr xmlns="http://schemas.microsoft.com/office/spreadsheetml/2009/9/main" objectType="CheckBox" fmlaLink="$C$11" lockText="1" noThreeD="1"/>
</file>

<file path=xl/ctrlProps/ctrlProp156.xml><?xml version="1.0" encoding="utf-8"?>
<formControlPr xmlns="http://schemas.microsoft.com/office/spreadsheetml/2009/9/main" objectType="CheckBox" fmlaLink="$D$11" lockText="1" noThreeD="1"/>
</file>

<file path=xl/ctrlProps/ctrlProp157.xml><?xml version="1.0" encoding="utf-8"?>
<formControlPr xmlns="http://schemas.microsoft.com/office/spreadsheetml/2009/9/main" objectType="CheckBox" fmlaLink="$A$8" lockText="1" noThreeD="1"/>
</file>

<file path=xl/ctrlProps/ctrlProp158.xml><?xml version="1.0" encoding="utf-8"?>
<formControlPr xmlns="http://schemas.microsoft.com/office/spreadsheetml/2009/9/main" objectType="CheckBox" fmlaLink="$F$38" lockText="1" noThreeD="1"/>
</file>

<file path=xl/ctrlProps/ctrlProp159.xml><?xml version="1.0" encoding="utf-8"?>
<formControlPr xmlns="http://schemas.microsoft.com/office/spreadsheetml/2009/9/main" objectType="CheckBox" fmlaLink="$H$11" lockText="1" noThreeD="1"/>
</file>

<file path=xl/ctrlProps/ctrlProp16.xml><?xml version="1.0" encoding="utf-8"?>
<formControlPr xmlns="http://schemas.microsoft.com/office/spreadsheetml/2009/9/main" objectType="CheckBox" fmlaLink="$G$11" lockText="1" noThreeD="1"/>
</file>

<file path=xl/ctrlProps/ctrlProp160.xml><?xml version="1.0" encoding="utf-8"?>
<formControlPr xmlns="http://schemas.microsoft.com/office/spreadsheetml/2009/9/main" objectType="CheckBox" fmlaLink="$G$11" lockText="1" noThreeD="1"/>
</file>

<file path=xl/ctrlProps/ctrlProp161.xml><?xml version="1.0" encoding="utf-8"?>
<formControlPr xmlns="http://schemas.microsoft.com/office/spreadsheetml/2009/9/main" objectType="CheckBox" fmlaLink="$I$11" lockText="1" noThreeD="1"/>
</file>

<file path=xl/ctrlProps/ctrlProp162.xml><?xml version="1.0" encoding="utf-8"?>
<formControlPr xmlns="http://schemas.microsoft.com/office/spreadsheetml/2009/9/main" objectType="CheckBox" fmlaLink="$J$11" lockText="1" noThreeD="1"/>
</file>

<file path=xl/ctrlProps/ctrlProp163.xml><?xml version="1.0" encoding="utf-8"?>
<formControlPr xmlns="http://schemas.microsoft.com/office/spreadsheetml/2009/9/main" objectType="CheckBox" fmlaLink="$B$11" lockText="1" noThreeD="1"/>
</file>

<file path=xl/ctrlProps/ctrlProp164.xml><?xml version="1.0" encoding="utf-8"?>
<formControlPr xmlns="http://schemas.microsoft.com/office/spreadsheetml/2009/9/main" objectType="CheckBox" fmlaLink="$A$11" lockText="1" noThreeD="1"/>
</file>

<file path=xl/ctrlProps/ctrlProp165.xml><?xml version="1.0" encoding="utf-8"?>
<formControlPr xmlns="http://schemas.microsoft.com/office/spreadsheetml/2009/9/main" objectType="CheckBox" fmlaLink="$F$46" lockText="1" noThreeD="1"/>
</file>

<file path=xl/ctrlProps/ctrlProp166.xml><?xml version="1.0" encoding="utf-8"?>
<formControlPr xmlns="http://schemas.microsoft.com/office/spreadsheetml/2009/9/main" objectType="CheckBox" fmlaLink="$F$47" lockText="1" noThreeD="1"/>
</file>

<file path=xl/ctrlProps/ctrlProp167.xml><?xml version="1.0" encoding="utf-8"?>
<formControlPr xmlns="http://schemas.microsoft.com/office/spreadsheetml/2009/9/main" objectType="CheckBox" fmlaLink="$C$11" lockText="1" noThreeD="1"/>
</file>

<file path=xl/ctrlProps/ctrlProp168.xml><?xml version="1.0" encoding="utf-8"?>
<formControlPr xmlns="http://schemas.microsoft.com/office/spreadsheetml/2009/9/main" objectType="CheckBox" fmlaLink="$D$11" lockText="1" noThreeD="1"/>
</file>

<file path=xl/ctrlProps/ctrlProp169.xml><?xml version="1.0" encoding="utf-8"?>
<formControlPr xmlns="http://schemas.microsoft.com/office/spreadsheetml/2009/9/main" objectType="CheckBox" fmlaLink="$A$8" lockText="1" noThreeD="1"/>
</file>

<file path=xl/ctrlProps/ctrlProp17.xml><?xml version="1.0" encoding="utf-8"?>
<formControlPr xmlns="http://schemas.microsoft.com/office/spreadsheetml/2009/9/main" objectType="CheckBox" fmlaLink="$I$11" lockText="1" noThreeD="1"/>
</file>

<file path=xl/ctrlProps/ctrlProp170.xml><?xml version="1.0" encoding="utf-8"?>
<formControlPr xmlns="http://schemas.microsoft.com/office/spreadsheetml/2009/9/main" objectType="CheckBox" fmlaLink="$F$38" lockText="1" noThreeD="1"/>
</file>

<file path=xl/ctrlProps/ctrlProp171.xml><?xml version="1.0" encoding="utf-8"?>
<formControlPr xmlns="http://schemas.microsoft.com/office/spreadsheetml/2009/9/main" objectType="CheckBox" fmlaLink="$H$11" lockText="1" noThreeD="1"/>
</file>

<file path=xl/ctrlProps/ctrlProp172.xml><?xml version="1.0" encoding="utf-8"?>
<formControlPr xmlns="http://schemas.microsoft.com/office/spreadsheetml/2009/9/main" objectType="CheckBox" fmlaLink="$G$11" lockText="1" noThreeD="1"/>
</file>

<file path=xl/ctrlProps/ctrlProp173.xml><?xml version="1.0" encoding="utf-8"?>
<formControlPr xmlns="http://schemas.microsoft.com/office/spreadsheetml/2009/9/main" objectType="CheckBox" fmlaLink="$I$11" lockText="1" noThreeD="1"/>
</file>

<file path=xl/ctrlProps/ctrlProp174.xml><?xml version="1.0" encoding="utf-8"?>
<formControlPr xmlns="http://schemas.microsoft.com/office/spreadsheetml/2009/9/main" objectType="CheckBox" fmlaLink="$J$11" lockText="1" noThreeD="1"/>
</file>

<file path=xl/ctrlProps/ctrlProp175.xml><?xml version="1.0" encoding="utf-8"?>
<formControlPr xmlns="http://schemas.microsoft.com/office/spreadsheetml/2009/9/main" objectType="CheckBox" fmlaLink="$B$11" lockText="1" noThreeD="1"/>
</file>

<file path=xl/ctrlProps/ctrlProp176.xml><?xml version="1.0" encoding="utf-8"?>
<formControlPr xmlns="http://schemas.microsoft.com/office/spreadsheetml/2009/9/main" objectType="CheckBox" fmlaLink="$A$11" lockText="1" noThreeD="1"/>
</file>

<file path=xl/ctrlProps/ctrlProp177.xml><?xml version="1.0" encoding="utf-8"?>
<formControlPr xmlns="http://schemas.microsoft.com/office/spreadsheetml/2009/9/main" objectType="CheckBox" fmlaLink="$F$46" lockText="1" noThreeD="1"/>
</file>

<file path=xl/ctrlProps/ctrlProp178.xml><?xml version="1.0" encoding="utf-8"?>
<formControlPr xmlns="http://schemas.microsoft.com/office/spreadsheetml/2009/9/main" objectType="CheckBox" fmlaLink="$F$47" lockText="1" noThreeD="1"/>
</file>

<file path=xl/ctrlProps/ctrlProp179.xml><?xml version="1.0" encoding="utf-8"?>
<formControlPr xmlns="http://schemas.microsoft.com/office/spreadsheetml/2009/9/main" objectType="CheckBox" fmlaLink="$C$11" lockText="1" noThreeD="1"/>
</file>

<file path=xl/ctrlProps/ctrlProp18.xml><?xml version="1.0" encoding="utf-8"?>
<formControlPr xmlns="http://schemas.microsoft.com/office/spreadsheetml/2009/9/main" objectType="CheckBox" fmlaLink="$J$11" lockText="1" noThreeD="1"/>
</file>

<file path=xl/ctrlProps/ctrlProp180.xml><?xml version="1.0" encoding="utf-8"?>
<formControlPr xmlns="http://schemas.microsoft.com/office/spreadsheetml/2009/9/main" objectType="CheckBox" fmlaLink="$D$11" lockText="1" noThreeD="1"/>
</file>

<file path=xl/ctrlProps/ctrlProp181.xml><?xml version="1.0" encoding="utf-8"?>
<formControlPr xmlns="http://schemas.microsoft.com/office/spreadsheetml/2009/9/main" objectType="CheckBox" fmlaLink="$A$8" lockText="1" noThreeD="1"/>
</file>

<file path=xl/ctrlProps/ctrlProp182.xml><?xml version="1.0" encoding="utf-8"?>
<formControlPr xmlns="http://schemas.microsoft.com/office/spreadsheetml/2009/9/main" objectType="CheckBox" fmlaLink="$F$38" lockText="1" noThreeD="1"/>
</file>

<file path=xl/ctrlProps/ctrlProp183.xml><?xml version="1.0" encoding="utf-8"?>
<formControlPr xmlns="http://schemas.microsoft.com/office/spreadsheetml/2009/9/main" objectType="CheckBox" fmlaLink="$H$11" lockText="1" noThreeD="1"/>
</file>

<file path=xl/ctrlProps/ctrlProp184.xml><?xml version="1.0" encoding="utf-8"?>
<formControlPr xmlns="http://schemas.microsoft.com/office/spreadsheetml/2009/9/main" objectType="CheckBox" fmlaLink="$G$11" lockText="1" noThreeD="1"/>
</file>

<file path=xl/ctrlProps/ctrlProp185.xml><?xml version="1.0" encoding="utf-8"?>
<formControlPr xmlns="http://schemas.microsoft.com/office/spreadsheetml/2009/9/main" objectType="CheckBox" fmlaLink="$I$11" lockText="1" noThreeD="1"/>
</file>

<file path=xl/ctrlProps/ctrlProp186.xml><?xml version="1.0" encoding="utf-8"?>
<formControlPr xmlns="http://schemas.microsoft.com/office/spreadsheetml/2009/9/main" objectType="CheckBox" fmlaLink="$J$11" lockText="1" noThreeD="1"/>
</file>

<file path=xl/ctrlProps/ctrlProp187.xml><?xml version="1.0" encoding="utf-8"?>
<formControlPr xmlns="http://schemas.microsoft.com/office/spreadsheetml/2009/9/main" objectType="CheckBox" fmlaLink="$B$11" lockText="1" noThreeD="1"/>
</file>

<file path=xl/ctrlProps/ctrlProp188.xml><?xml version="1.0" encoding="utf-8"?>
<formControlPr xmlns="http://schemas.microsoft.com/office/spreadsheetml/2009/9/main" objectType="CheckBox" fmlaLink="$A$11" lockText="1" noThreeD="1"/>
</file>

<file path=xl/ctrlProps/ctrlProp189.xml><?xml version="1.0" encoding="utf-8"?>
<formControlPr xmlns="http://schemas.microsoft.com/office/spreadsheetml/2009/9/main" objectType="CheckBox" fmlaLink="$F$46" lockText="1" noThreeD="1"/>
</file>

<file path=xl/ctrlProps/ctrlProp19.xml><?xml version="1.0" encoding="utf-8"?>
<formControlPr xmlns="http://schemas.microsoft.com/office/spreadsheetml/2009/9/main" objectType="CheckBox" fmlaLink="$B$11" lockText="1" noThreeD="1"/>
</file>

<file path=xl/ctrlProps/ctrlProp190.xml><?xml version="1.0" encoding="utf-8"?>
<formControlPr xmlns="http://schemas.microsoft.com/office/spreadsheetml/2009/9/main" objectType="CheckBox" fmlaLink="$F$47" lockText="1" noThreeD="1"/>
</file>

<file path=xl/ctrlProps/ctrlProp191.xml><?xml version="1.0" encoding="utf-8"?>
<formControlPr xmlns="http://schemas.microsoft.com/office/spreadsheetml/2009/9/main" objectType="CheckBox" fmlaLink="$C$11" lockText="1" noThreeD="1"/>
</file>

<file path=xl/ctrlProps/ctrlProp192.xml><?xml version="1.0" encoding="utf-8"?>
<formControlPr xmlns="http://schemas.microsoft.com/office/spreadsheetml/2009/9/main" objectType="CheckBox" fmlaLink="$D$11" lockText="1" noThreeD="1"/>
</file>

<file path=xl/ctrlProps/ctrlProp193.xml><?xml version="1.0" encoding="utf-8"?>
<formControlPr xmlns="http://schemas.microsoft.com/office/spreadsheetml/2009/9/main" objectType="CheckBox" fmlaLink="$A$8" lockText="1" noThreeD="1"/>
</file>

<file path=xl/ctrlProps/ctrlProp194.xml><?xml version="1.0" encoding="utf-8"?>
<formControlPr xmlns="http://schemas.microsoft.com/office/spreadsheetml/2009/9/main" objectType="CheckBox" fmlaLink="$F$38" lockText="1" noThreeD="1"/>
</file>

<file path=xl/ctrlProps/ctrlProp2.xml><?xml version="1.0" encoding="utf-8"?>
<formControlPr xmlns="http://schemas.microsoft.com/office/spreadsheetml/2009/9/main" objectType="CheckBox" fmlaLink="$F$4" lockText="1" noThreeD="1"/>
</file>

<file path=xl/ctrlProps/ctrlProp20.xml><?xml version="1.0" encoding="utf-8"?>
<formControlPr xmlns="http://schemas.microsoft.com/office/spreadsheetml/2009/9/main" objectType="CheckBox" fmlaLink="$A$11" lockText="1" noThreeD="1"/>
</file>

<file path=xl/ctrlProps/ctrlProp21.xml><?xml version="1.0" encoding="utf-8"?>
<formControlPr xmlns="http://schemas.microsoft.com/office/spreadsheetml/2009/9/main" objectType="CheckBox" fmlaLink="$F$46" lockText="1" noThreeD="1"/>
</file>

<file path=xl/ctrlProps/ctrlProp22.xml><?xml version="1.0" encoding="utf-8"?>
<formControlPr xmlns="http://schemas.microsoft.com/office/spreadsheetml/2009/9/main" objectType="CheckBox" fmlaLink="$F$47" lockText="1" noThreeD="1"/>
</file>

<file path=xl/ctrlProps/ctrlProp23.xml><?xml version="1.0" encoding="utf-8"?>
<formControlPr xmlns="http://schemas.microsoft.com/office/spreadsheetml/2009/9/main" objectType="CheckBox" fmlaLink="$C$11" lockText="1" noThreeD="1"/>
</file>

<file path=xl/ctrlProps/ctrlProp24.xml><?xml version="1.0" encoding="utf-8"?>
<formControlPr xmlns="http://schemas.microsoft.com/office/spreadsheetml/2009/9/main" objectType="CheckBox" fmlaLink="$D$11" lockText="1" noThreeD="1"/>
</file>

<file path=xl/ctrlProps/ctrlProp25.xml><?xml version="1.0" encoding="utf-8"?>
<formControlPr xmlns="http://schemas.microsoft.com/office/spreadsheetml/2009/9/main" objectType="CheckBox" fmlaLink="$A$8" lockText="1" noThreeD="1"/>
</file>

<file path=xl/ctrlProps/ctrlProp26.xml><?xml version="1.0" encoding="utf-8"?>
<formControlPr xmlns="http://schemas.microsoft.com/office/spreadsheetml/2009/9/main" objectType="CheckBox" fmlaLink="$F$38" lockText="1" noThreeD="1"/>
</file>

<file path=xl/ctrlProps/ctrlProp27.xml><?xml version="1.0" encoding="utf-8"?>
<formControlPr xmlns="http://schemas.microsoft.com/office/spreadsheetml/2009/9/main" objectType="CheckBox" fmlaLink="$H$11" lockText="1" noThreeD="1"/>
</file>

<file path=xl/ctrlProps/ctrlProp28.xml><?xml version="1.0" encoding="utf-8"?>
<formControlPr xmlns="http://schemas.microsoft.com/office/spreadsheetml/2009/9/main" objectType="CheckBox" fmlaLink="$G$11" lockText="1" noThreeD="1"/>
</file>

<file path=xl/ctrlProps/ctrlProp29.xml><?xml version="1.0" encoding="utf-8"?>
<formControlPr xmlns="http://schemas.microsoft.com/office/spreadsheetml/2009/9/main" objectType="CheckBox" fmlaLink="$I$11" lockText="1" noThreeD="1"/>
</file>

<file path=xl/ctrlProps/ctrlProp3.xml><?xml version="1.0" encoding="utf-8"?>
<formControlPr xmlns="http://schemas.microsoft.com/office/spreadsheetml/2009/9/main" objectType="CheckBox" fmlaLink="$H$11" lockText="1" noThreeD="1"/>
</file>

<file path=xl/ctrlProps/ctrlProp30.xml><?xml version="1.0" encoding="utf-8"?>
<formControlPr xmlns="http://schemas.microsoft.com/office/spreadsheetml/2009/9/main" objectType="CheckBox" fmlaLink="$J$11" lockText="1" noThreeD="1"/>
</file>

<file path=xl/ctrlProps/ctrlProp31.xml><?xml version="1.0" encoding="utf-8"?>
<formControlPr xmlns="http://schemas.microsoft.com/office/spreadsheetml/2009/9/main" objectType="CheckBox" fmlaLink="$B$11" lockText="1" noThreeD="1"/>
</file>

<file path=xl/ctrlProps/ctrlProp32.xml><?xml version="1.0" encoding="utf-8"?>
<formControlPr xmlns="http://schemas.microsoft.com/office/spreadsheetml/2009/9/main" objectType="CheckBox" fmlaLink="$A$11" lockText="1" noThreeD="1"/>
</file>

<file path=xl/ctrlProps/ctrlProp33.xml><?xml version="1.0" encoding="utf-8"?>
<formControlPr xmlns="http://schemas.microsoft.com/office/spreadsheetml/2009/9/main" objectType="CheckBox" fmlaLink="$F$46" lockText="1" noThreeD="1"/>
</file>

<file path=xl/ctrlProps/ctrlProp34.xml><?xml version="1.0" encoding="utf-8"?>
<formControlPr xmlns="http://schemas.microsoft.com/office/spreadsheetml/2009/9/main" objectType="CheckBox" fmlaLink="$F$47" lockText="1" noThreeD="1"/>
</file>

<file path=xl/ctrlProps/ctrlProp35.xml><?xml version="1.0" encoding="utf-8"?>
<formControlPr xmlns="http://schemas.microsoft.com/office/spreadsheetml/2009/9/main" objectType="CheckBox" fmlaLink="$C$11" lockText="1" noThreeD="1"/>
</file>

<file path=xl/ctrlProps/ctrlProp36.xml><?xml version="1.0" encoding="utf-8"?>
<formControlPr xmlns="http://schemas.microsoft.com/office/spreadsheetml/2009/9/main" objectType="CheckBox" fmlaLink="$D$11" lockText="1" noThreeD="1"/>
</file>

<file path=xl/ctrlProps/ctrlProp37.xml><?xml version="1.0" encoding="utf-8"?>
<formControlPr xmlns="http://schemas.microsoft.com/office/spreadsheetml/2009/9/main" objectType="CheckBox" fmlaLink="$A$8" lockText="1" noThreeD="1"/>
</file>

<file path=xl/ctrlProps/ctrlProp38.xml><?xml version="1.0" encoding="utf-8"?>
<formControlPr xmlns="http://schemas.microsoft.com/office/spreadsheetml/2009/9/main" objectType="CheckBox" fmlaLink="$F$38" lockText="1" noThreeD="1"/>
</file>

<file path=xl/ctrlProps/ctrlProp39.xml><?xml version="1.0" encoding="utf-8"?>
<formControlPr xmlns="http://schemas.microsoft.com/office/spreadsheetml/2009/9/main" objectType="CheckBox" fmlaLink="$H$11" lockText="1" noThreeD="1"/>
</file>

<file path=xl/ctrlProps/ctrlProp4.xml><?xml version="1.0" encoding="utf-8"?>
<formControlPr xmlns="http://schemas.microsoft.com/office/spreadsheetml/2009/9/main" objectType="CheckBox" fmlaLink="$G$11" lockText="1" noThreeD="1"/>
</file>

<file path=xl/ctrlProps/ctrlProp40.xml><?xml version="1.0" encoding="utf-8"?>
<formControlPr xmlns="http://schemas.microsoft.com/office/spreadsheetml/2009/9/main" objectType="CheckBox" fmlaLink="$G$11" lockText="1" noThreeD="1"/>
</file>

<file path=xl/ctrlProps/ctrlProp41.xml><?xml version="1.0" encoding="utf-8"?>
<formControlPr xmlns="http://schemas.microsoft.com/office/spreadsheetml/2009/9/main" objectType="CheckBox" fmlaLink="$I$11" lockText="1" noThreeD="1"/>
</file>

<file path=xl/ctrlProps/ctrlProp42.xml><?xml version="1.0" encoding="utf-8"?>
<formControlPr xmlns="http://schemas.microsoft.com/office/spreadsheetml/2009/9/main" objectType="CheckBox" fmlaLink="$J$11" lockText="1" noThreeD="1"/>
</file>

<file path=xl/ctrlProps/ctrlProp43.xml><?xml version="1.0" encoding="utf-8"?>
<formControlPr xmlns="http://schemas.microsoft.com/office/spreadsheetml/2009/9/main" objectType="CheckBox" fmlaLink="$B$11" lockText="1" noThreeD="1"/>
</file>

<file path=xl/ctrlProps/ctrlProp44.xml><?xml version="1.0" encoding="utf-8"?>
<formControlPr xmlns="http://schemas.microsoft.com/office/spreadsheetml/2009/9/main" objectType="CheckBox" fmlaLink="$A$11" lockText="1" noThreeD="1"/>
</file>

<file path=xl/ctrlProps/ctrlProp45.xml><?xml version="1.0" encoding="utf-8"?>
<formControlPr xmlns="http://schemas.microsoft.com/office/spreadsheetml/2009/9/main" objectType="CheckBox" fmlaLink="$F$46" lockText="1" noThreeD="1"/>
</file>

<file path=xl/ctrlProps/ctrlProp46.xml><?xml version="1.0" encoding="utf-8"?>
<formControlPr xmlns="http://schemas.microsoft.com/office/spreadsheetml/2009/9/main" objectType="CheckBox" fmlaLink="$F$47" lockText="1" noThreeD="1"/>
</file>

<file path=xl/ctrlProps/ctrlProp47.xml><?xml version="1.0" encoding="utf-8"?>
<formControlPr xmlns="http://schemas.microsoft.com/office/spreadsheetml/2009/9/main" objectType="CheckBox" fmlaLink="$C$11" lockText="1" noThreeD="1"/>
</file>

<file path=xl/ctrlProps/ctrlProp48.xml><?xml version="1.0" encoding="utf-8"?>
<formControlPr xmlns="http://schemas.microsoft.com/office/spreadsheetml/2009/9/main" objectType="CheckBox" fmlaLink="$D$11" lockText="1" noThreeD="1"/>
</file>

<file path=xl/ctrlProps/ctrlProp49.xml><?xml version="1.0" encoding="utf-8"?>
<formControlPr xmlns="http://schemas.microsoft.com/office/spreadsheetml/2009/9/main" objectType="CheckBox" fmlaLink="$A$8" lockText="1" noThreeD="1"/>
</file>

<file path=xl/ctrlProps/ctrlProp5.xml><?xml version="1.0" encoding="utf-8"?>
<formControlPr xmlns="http://schemas.microsoft.com/office/spreadsheetml/2009/9/main" objectType="CheckBox" fmlaLink="$I$11" lockText="1" noThreeD="1"/>
</file>

<file path=xl/ctrlProps/ctrlProp50.xml><?xml version="1.0" encoding="utf-8"?>
<formControlPr xmlns="http://schemas.microsoft.com/office/spreadsheetml/2009/9/main" objectType="CheckBox" fmlaLink="$F$38" lockText="1" noThreeD="1"/>
</file>

<file path=xl/ctrlProps/ctrlProp51.xml><?xml version="1.0" encoding="utf-8"?>
<formControlPr xmlns="http://schemas.microsoft.com/office/spreadsheetml/2009/9/main" objectType="CheckBox" fmlaLink="$H$11" lockText="1" noThreeD="1"/>
</file>

<file path=xl/ctrlProps/ctrlProp52.xml><?xml version="1.0" encoding="utf-8"?>
<formControlPr xmlns="http://schemas.microsoft.com/office/spreadsheetml/2009/9/main" objectType="CheckBox" fmlaLink="$G$11" lockText="1" noThreeD="1"/>
</file>

<file path=xl/ctrlProps/ctrlProp53.xml><?xml version="1.0" encoding="utf-8"?>
<formControlPr xmlns="http://schemas.microsoft.com/office/spreadsheetml/2009/9/main" objectType="CheckBox" fmlaLink="$I$11" lockText="1" noThreeD="1"/>
</file>

<file path=xl/ctrlProps/ctrlProp54.xml><?xml version="1.0" encoding="utf-8"?>
<formControlPr xmlns="http://schemas.microsoft.com/office/spreadsheetml/2009/9/main" objectType="CheckBox" fmlaLink="$J$11" lockText="1" noThreeD="1"/>
</file>

<file path=xl/ctrlProps/ctrlProp55.xml><?xml version="1.0" encoding="utf-8"?>
<formControlPr xmlns="http://schemas.microsoft.com/office/spreadsheetml/2009/9/main" objectType="CheckBox" fmlaLink="$B$11" lockText="1" noThreeD="1"/>
</file>

<file path=xl/ctrlProps/ctrlProp56.xml><?xml version="1.0" encoding="utf-8"?>
<formControlPr xmlns="http://schemas.microsoft.com/office/spreadsheetml/2009/9/main" objectType="CheckBox" fmlaLink="$A$11" lockText="1" noThreeD="1"/>
</file>

<file path=xl/ctrlProps/ctrlProp57.xml><?xml version="1.0" encoding="utf-8"?>
<formControlPr xmlns="http://schemas.microsoft.com/office/spreadsheetml/2009/9/main" objectType="CheckBox" fmlaLink="$F$46" lockText="1" noThreeD="1"/>
</file>

<file path=xl/ctrlProps/ctrlProp58.xml><?xml version="1.0" encoding="utf-8"?>
<formControlPr xmlns="http://schemas.microsoft.com/office/spreadsheetml/2009/9/main" objectType="CheckBox" fmlaLink="$F$47" lockText="1" noThreeD="1"/>
</file>

<file path=xl/ctrlProps/ctrlProp59.xml><?xml version="1.0" encoding="utf-8"?>
<formControlPr xmlns="http://schemas.microsoft.com/office/spreadsheetml/2009/9/main" objectType="CheckBox" fmlaLink="$C$11" lockText="1" noThreeD="1"/>
</file>

<file path=xl/ctrlProps/ctrlProp6.xml><?xml version="1.0" encoding="utf-8"?>
<formControlPr xmlns="http://schemas.microsoft.com/office/spreadsheetml/2009/9/main" objectType="CheckBox" fmlaLink="$J$11" lockText="1" noThreeD="1"/>
</file>

<file path=xl/ctrlProps/ctrlProp60.xml><?xml version="1.0" encoding="utf-8"?>
<formControlPr xmlns="http://schemas.microsoft.com/office/spreadsheetml/2009/9/main" objectType="CheckBox" fmlaLink="$D$11" lockText="1" noThreeD="1"/>
</file>

<file path=xl/ctrlProps/ctrlProp61.xml><?xml version="1.0" encoding="utf-8"?>
<formControlPr xmlns="http://schemas.microsoft.com/office/spreadsheetml/2009/9/main" objectType="CheckBox" fmlaLink="$A$8" lockText="1" noThreeD="1"/>
</file>

<file path=xl/ctrlProps/ctrlProp62.xml><?xml version="1.0" encoding="utf-8"?>
<formControlPr xmlns="http://schemas.microsoft.com/office/spreadsheetml/2009/9/main" objectType="CheckBox" fmlaLink="$F$38" lockText="1" noThreeD="1"/>
</file>

<file path=xl/ctrlProps/ctrlProp63.xml><?xml version="1.0" encoding="utf-8"?>
<formControlPr xmlns="http://schemas.microsoft.com/office/spreadsheetml/2009/9/main" objectType="CheckBox" fmlaLink="$H$11" lockText="1" noThreeD="1"/>
</file>

<file path=xl/ctrlProps/ctrlProp64.xml><?xml version="1.0" encoding="utf-8"?>
<formControlPr xmlns="http://schemas.microsoft.com/office/spreadsheetml/2009/9/main" objectType="CheckBox" fmlaLink="$G$11" lockText="1" noThreeD="1"/>
</file>

<file path=xl/ctrlProps/ctrlProp65.xml><?xml version="1.0" encoding="utf-8"?>
<formControlPr xmlns="http://schemas.microsoft.com/office/spreadsheetml/2009/9/main" objectType="CheckBox" fmlaLink="$I$11" lockText="1" noThreeD="1"/>
</file>

<file path=xl/ctrlProps/ctrlProp66.xml><?xml version="1.0" encoding="utf-8"?>
<formControlPr xmlns="http://schemas.microsoft.com/office/spreadsheetml/2009/9/main" objectType="CheckBox" fmlaLink="$J$11" lockText="1" noThreeD="1"/>
</file>

<file path=xl/ctrlProps/ctrlProp67.xml><?xml version="1.0" encoding="utf-8"?>
<formControlPr xmlns="http://schemas.microsoft.com/office/spreadsheetml/2009/9/main" objectType="CheckBox" fmlaLink="$B$11" lockText="1" noThreeD="1"/>
</file>

<file path=xl/ctrlProps/ctrlProp68.xml><?xml version="1.0" encoding="utf-8"?>
<formControlPr xmlns="http://schemas.microsoft.com/office/spreadsheetml/2009/9/main" objectType="CheckBox" fmlaLink="$A$11" lockText="1" noThreeD="1"/>
</file>

<file path=xl/ctrlProps/ctrlProp69.xml><?xml version="1.0" encoding="utf-8"?>
<formControlPr xmlns="http://schemas.microsoft.com/office/spreadsheetml/2009/9/main" objectType="CheckBox" fmlaLink="$F$46" lockText="1" noThreeD="1"/>
</file>

<file path=xl/ctrlProps/ctrlProp7.xml><?xml version="1.0" encoding="utf-8"?>
<formControlPr xmlns="http://schemas.microsoft.com/office/spreadsheetml/2009/9/main" objectType="CheckBox" fmlaLink="$B$11" lockText="1" noThreeD="1"/>
</file>

<file path=xl/ctrlProps/ctrlProp70.xml><?xml version="1.0" encoding="utf-8"?>
<formControlPr xmlns="http://schemas.microsoft.com/office/spreadsheetml/2009/9/main" objectType="CheckBox" fmlaLink="$F$47" lockText="1" noThreeD="1"/>
</file>

<file path=xl/ctrlProps/ctrlProp71.xml><?xml version="1.0" encoding="utf-8"?>
<formControlPr xmlns="http://schemas.microsoft.com/office/spreadsheetml/2009/9/main" objectType="CheckBox" fmlaLink="$C$11" lockText="1" noThreeD="1"/>
</file>

<file path=xl/ctrlProps/ctrlProp72.xml><?xml version="1.0" encoding="utf-8"?>
<formControlPr xmlns="http://schemas.microsoft.com/office/spreadsheetml/2009/9/main" objectType="CheckBox" fmlaLink="$D$11" lockText="1" noThreeD="1"/>
</file>

<file path=xl/ctrlProps/ctrlProp73.xml><?xml version="1.0" encoding="utf-8"?>
<formControlPr xmlns="http://schemas.microsoft.com/office/spreadsheetml/2009/9/main" objectType="CheckBox" fmlaLink="$A$8" lockText="1" noThreeD="1"/>
</file>

<file path=xl/ctrlProps/ctrlProp74.xml><?xml version="1.0" encoding="utf-8"?>
<formControlPr xmlns="http://schemas.microsoft.com/office/spreadsheetml/2009/9/main" objectType="CheckBox" fmlaLink="$F$38" lockText="1" noThreeD="1"/>
</file>

<file path=xl/ctrlProps/ctrlProp75.xml><?xml version="1.0" encoding="utf-8"?>
<formControlPr xmlns="http://schemas.microsoft.com/office/spreadsheetml/2009/9/main" objectType="CheckBox" fmlaLink="$H$11" lockText="1" noThreeD="1"/>
</file>

<file path=xl/ctrlProps/ctrlProp76.xml><?xml version="1.0" encoding="utf-8"?>
<formControlPr xmlns="http://schemas.microsoft.com/office/spreadsheetml/2009/9/main" objectType="CheckBox" fmlaLink="$G$11" lockText="1" noThreeD="1"/>
</file>

<file path=xl/ctrlProps/ctrlProp77.xml><?xml version="1.0" encoding="utf-8"?>
<formControlPr xmlns="http://schemas.microsoft.com/office/spreadsheetml/2009/9/main" objectType="CheckBox" fmlaLink="$I$11" lockText="1" noThreeD="1"/>
</file>

<file path=xl/ctrlProps/ctrlProp78.xml><?xml version="1.0" encoding="utf-8"?>
<formControlPr xmlns="http://schemas.microsoft.com/office/spreadsheetml/2009/9/main" objectType="CheckBox" fmlaLink="$J$11" lockText="1" noThreeD="1"/>
</file>

<file path=xl/ctrlProps/ctrlProp79.xml><?xml version="1.0" encoding="utf-8"?>
<formControlPr xmlns="http://schemas.microsoft.com/office/spreadsheetml/2009/9/main" objectType="CheckBox" fmlaLink="$B$11" lockText="1" noThreeD="1"/>
</file>

<file path=xl/ctrlProps/ctrlProp8.xml><?xml version="1.0" encoding="utf-8"?>
<formControlPr xmlns="http://schemas.microsoft.com/office/spreadsheetml/2009/9/main" objectType="CheckBox" fmlaLink="$A$11" lockText="1" noThreeD="1"/>
</file>

<file path=xl/ctrlProps/ctrlProp80.xml><?xml version="1.0" encoding="utf-8"?>
<formControlPr xmlns="http://schemas.microsoft.com/office/spreadsheetml/2009/9/main" objectType="CheckBox" fmlaLink="$A$11" lockText="1" noThreeD="1"/>
</file>

<file path=xl/ctrlProps/ctrlProp81.xml><?xml version="1.0" encoding="utf-8"?>
<formControlPr xmlns="http://schemas.microsoft.com/office/spreadsheetml/2009/9/main" objectType="CheckBox" fmlaLink="$F$46" lockText="1" noThreeD="1"/>
</file>

<file path=xl/ctrlProps/ctrlProp82.xml><?xml version="1.0" encoding="utf-8"?>
<formControlPr xmlns="http://schemas.microsoft.com/office/spreadsheetml/2009/9/main" objectType="CheckBox" fmlaLink="$F$47" lockText="1" noThreeD="1"/>
</file>

<file path=xl/ctrlProps/ctrlProp83.xml><?xml version="1.0" encoding="utf-8"?>
<formControlPr xmlns="http://schemas.microsoft.com/office/spreadsheetml/2009/9/main" objectType="CheckBox" fmlaLink="$C$11" lockText="1" noThreeD="1"/>
</file>

<file path=xl/ctrlProps/ctrlProp84.xml><?xml version="1.0" encoding="utf-8"?>
<formControlPr xmlns="http://schemas.microsoft.com/office/spreadsheetml/2009/9/main" objectType="CheckBox" fmlaLink="$D$11" lockText="1" noThreeD="1"/>
</file>

<file path=xl/ctrlProps/ctrlProp85.xml><?xml version="1.0" encoding="utf-8"?>
<formControlPr xmlns="http://schemas.microsoft.com/office/spreadsheetml/2009/9/main" objectType="CheckBox" fmlaLink="$A$8" lockText="1" noThreeD="1"/>
</file>

<file path=xl/ctrlProps/ctrlProp86.xml><?xml version="1.0" encoding="utf-8"?>
<formControlPr xmlns="http://schemas.microsoft.com/office/spreadsheetml/2009/9/main" objectType="CheckBox" fmlaLink="$F$38" lockText="1" noThreeD="1"/>
</file>

<file path=xl/ctrlProps/ctrlProp87.xml><?xml version="1.0" encoding="utf-8"?>
<formControlPr xmlns="http://schemas.microsoft.com/office/spreadsheetml/2009/9/main" objectType="CheckBox" fmlaLink="$H$11" lockText="1" noThreeD="1"/>
</file>

<file path=xl/ctrlProps/ctrlProp88.xml><?xml version="1.0" encoding="utf-8"?>
<formControlPr xmlns="http://schemas.microsoft.com/office/spreadsheetml/2009/9/main" objectType="CheckBox" fmlaLink="$G$11" lockText="1" noThreeD="1"/>
</file>

<file path=xl/ctrlProps/ctrlProp89.xml><?xml version="1.0" encoding="utf-8"?>
<formControlPr xmlns="http://schemas.microsoft.com/office/spreadsheetml/2009/9/main" objectType="CheckBox" fmlaLink="$I$11" lockText="1" noThreeD="1"/>
</file>

<file path=xl/ctrlProps/ctrlProp9.xml><?xml version="1.0" encoding="utf-8"?>
<formControlPr xmlns="http://schemas.microsoft.com/office/spreadsheetml/2009/9/main" objectType="CheckBox" fmlaLink="$F$46" lockText="1" noThreeD="1"/>
</file>

<file path=xl/ctrlProps/ctrlProp90.xml><?xml version="1.0" encoding="utf-8"?>
<formControlPr xmlns="http://schemas.microsoft.com/office/spreadsheetml/2009/9/main" objectType="CheckBox" fmlaLink="$J$11" lockText="1" noThreeD="1"/>
</file>

<file path=xl/ctrlProps/ctrlProp91.xml><?xml version="1.0" encoding="utf-8"?>
<formControlPr xmlns="http://schemas.microsoft.com/office/spreadsheetml/2009/9/main" objectType="CheckBox" fmlaLink="$B$11" lockText="1" noThreeD="1"/>
</file>

<file path=xl/ctrlProps/ctrlProp92.xml><?xml version="1.0" encoding="utf-8"?>
<formControlPr xmlns="http://schemas.microsoft.com/office/spreadsheetml/2009/9/main" objectType="CheckBox" fmlaLink="$A$11" lockText="1" noThreeD="1"/>
</file>

<file path=xl/ctrlProps/ctrlProp93.xml><?xml version="1.0" encoding="utf-8"?>
<formControlPr xmlns="http://schemas.microsoft.com/office/spreadsheetml/2009/9/main" objectType="CheckBox" fmlaLink="$F$46" lockText="1" noThreeD="1"/>
</file>

<file path=xl/ctrlProps/ctrlProp94.xml><?xml version="1.0" encoding="utf-8"?>
<formControlPr xmlns="http://schemas.microsoft.com/office/spreadsheetml/2009/9/main" objectType="CheckBox" fmlaLink="$F$47" lockText="1" noThreeD="1"/>
</file>

<file path=xl/ctrlProps/ctrlProp95.xml><?xml version="1.0" encoding="utf-8"?>
<formControlPr xmlns="http://schemas.microsoft.com/office/spreadsheetml/2009/9/main" objectType="CheckBox" fmlaLink="$C$11" lockText="1" noThreeD="1"/>
</file>

<file path=xl/ctrlProps/ctrlProp96.xml><?xml version="1.0" encoding="utf-8"?>
<formControlPr xmlns="http://schemas.microsoft.com/office/spreadsheetml/2009/9/main" objectType="CheckBox" fmlaLink="$D$11" lockText="1" noThreeD="1"/>
</file>

<file path=xl/ctrlProps/ctrlProp97.xml><?xml version="1.0" encoding="utf-8"?>
<formControlPr xmlns="http://schemas.microsoft.com/office/spreadsheetml/2009/9/main" objectType="CheckBox" fmlaLink="$A$8" lockText="1" noThreeD="1"/>
</file>

<file path=xl/ctrlProps/ctrlProp98.xml><?xml version="1.0" encoding="utf-8"?>
<formControlPr xmlns="http://schemas.microsoft.com/office/spreadsheetml/2009/9/main" objectType="CheckBox" fmlaLink="$F$38" lockText="1" noThreeD="1"/>
</file>

<file path=xl/ctrlProps/ctrlProp99.xml><?xml version="1.0" encoding="utf-8"?>
<formControlPr xmlns="http://schemas.microsoft.com/office/spreadsheetml/2009/9/main" objectType="CheckBox" fmlaLink="$H$11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83820</xdr:colOff>
          <xdr:row>2</xdr:row>
          <xdr:rowOff>198120</xdr:rowOff>
        </xdr:from>
        <xdr:to>
          <xdr:col>0</xdr:col>
          <xdr:colOff>327660</xdr:colOff>
          <xdr:row>4</xdr:row>
          <xdr:rowOff>22860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83820</xdr:colOff>
          <xdr:row>2</xdr:row>
          <xdr:rowOff>190500</xdr:rowOff>
        </xdr:from>
        <xdr:to>
          <xdr:col>2</xdr:col>
          <xdr:colOff>320040</xdr:colOff>
          <xdr:row>4</xdr:row>
          <xdr:rowOff>22860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9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9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9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9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9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9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9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9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9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9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9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9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3313" name="Check Box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A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3314" name="Check Box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A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3315" name="Check Box 3" hidden="1">
              <a:extLst>
                <a:ext uri="{63B3BB69-23CF-44E3-9099-C40C66FF867C}">
                  <a14:compatExt spid="_x0000_s13315"/>
                </a:ext>
                <a:ext uri="{FF2B5EF4-FFF2-40B4-BE49-F238E27FC236}">
                  <a16:creationId xmlns:a16="http://schemas.microsoft.com/office/drawing/2014/main" id="{00000000-0008-0000-0A00-000003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3316" name="Check Box 4" hidden="1">
              <a:extLst>
                <a:ext uri="{63B3BB69-23CF-44E3-9099-C40C66FF867C}">
                  <a14:compatExt spid="_x0000_s13316"/>
                </a:ext>
                <a:ext uri="{FF2B5EF4-FFF2-40B4-BE49-F238E27FC236}">
                  <a16:creationId xmlns:a16="http://schemas.microsoft.com/office/drawing/2014/main" id="{00000000-0008-0000-0A00-000004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3317" name="Check Box 5" hidden="1">
              <a:extLst>
                <a:ext uri="{63B3BB69-23CF-44E3-9099-C40C66FF867C}">
                  <a14:compatExt spid="_x0000_s13317"/>
                </a:ext>
                <a:ext uri="{FF2B5EF4-FFF2-40B4-BE49-F238E27FC236}">
                  <a16:creationId xmlns:a16="http://schemas.microsoft.com/office/drawing/2014/main" id="{00000000-0008-0000-0A00-000005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3318" name="Check Box 6" hidden="1">
              <a:extLst>
                <a:ext uri="{63B3BB69-23CF-44E3-9099-C40C66FF867C}">
                  <a14:compatExt spid="_x0000_s13318"/>
                </a:ext>
                <a:ext uri="{FF2B5EF4-FFF2-40B4-BE49-F238E27FC236}">
                  <a16:creationId xmlns:a16="http://schemas.microsoft.com/office/drawing/2014/main" id="{00000000-0008-0000-0A00-000006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3319" name="Check Box 7" hidden="1">
              <a:extLst>
                <a:ext uri="{63B3BB69-23CF-44E3-9099-C40C66FF867C}">
                  <a14:compatExt spid="_x0000_s13319"/>
                </a:ext>
                <a:ext uri="{FF2B5EF4-FFF2-40B4-BE49-F238E27FC236}">
                  <a16:creationId xmlns:a16="http://schemas.microsoft.com/office/drawing/2014/main" id="{00000000-0008-0000-0A00-000007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3320" name="Check Box 8" hidden="1">
              <a:extLst>
                <a:ext uri="{63B3BB69-23CF-44E3-9099-C40C66FF867C}">
                  <a14:compatExt spid="_x0000_s13320"/>
                </a:ext>
                <a:ext uri="{FF2B5EF4-FFF2-40B4-BE49-F238E27FC236}">
                  <a16:creationId xmlns:a16="http://schemas.microsoft.com/office/drawing/2014/main" id="{00000000-0008-0000-0A00-000008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3321" name="Check Box 9" hidden="1">
              <a:extLst>
                <a:ext uri="{63B3BB69-23CF-44E3-9099-C40C66FF867C}">
                  <a14:compatExt spid="_x0000_s13321"/>
                </a:ext>
                <a:ext uri="{FF2B5EF4-FFF2-40B4-BE49-F238E27FC236}">
                  <a16:creationId xmlns:a16="http://schemas.microsoft.com/office/drawing/2014/main" id="{00000000-0008-0000-0A00-000009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  <a:ext uri="{FF2B5EF4-FFF2-40B4-BE49-F238E27FC236}">
                  <a16:creationId xmlns:a16="http://schemas.microsoft.com/office/drawing/2014/main" id="{00000000-0008-0000-0A00-00000A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  <a:ext uri="{FF2B5EF4-FFF2-40B4-BE49-F238E27FC236}">
                  <a16:creationId xmlns:a16="http://schemas.microsoft.com/office/drawing/2014/main" id="{00000000-0008-0000-0A00-00000B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  <a:ext uri="{FF2B5EF4-FFF2-40B4-BE49-F238E27FC236}">
                  <a16:creationId xmlns:a16="http://schemas.microsoft.com/office/drawing/2014/main" id="{00000000-0008-0000-0A00-00000C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4337" name="Check Box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4338" name="Check Box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4339" name="Check Box 3" hidden="1">
              <a:extLst>
                <a:ext uri="{63B3BB69-23CF-44E3-9099-C40C66FF867C}">
                  <a14:compatExt spid="_x0000_s14339"/>
                </a:ext>
                <a:ext uri="{FF2B5EF4-FFF2-40B4-BE49-F238E27FC236}">
                  <a16:creationId xmlns:a16="http://schemas.microsoft.com/office/drawing/2014/main" id="{00000000-0008-0000-0B00-000003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4340" name="Check Box 4" hidden="1">
              <a:extLst>
                <a:ext uri="{63B3BB69-23CF-44E3-9099-C40C66FF867C}">
                  <a14:compatExt spid="_x0000_s14340"/>
                </a:ext>
                <a:ext uri="{FF2B5EF4-FFF2-40B4-BE49-F238E27FC236}">
                  <a16:creationId xmlns:a16="http://schemas.microsoft.com/office/drawing/2014/main" id="{00000000-0008-0000-0B00-000004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4341" name="Check Box 5" hidden="1">
              <a:extLst>
                <a:ext uri="{63B3BB69-23CF-44E3-9099-C40C66FF867C}">
                  <a14:compatExt spid="_x0000_s14341"/>
                </a:ext>
                <a:ext uri="{FF2B5EF4-FFF2-40B4-BE49-F238E27FC236}">
                  <a16:creationId xmlns:a16="http://schemas.microsoft.com/office/drawing/2014/main" id="{00000000-0008-0000-0B00-000005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4342" name="Check Box 6" hidden="1">
              <a:extLst>
                <a:ext uri="{63B3BB69-23CF-44E3-9099-C40C66FF867C}">
                  <a14:compatExt spid="_x0000_s14342"/>
                </a:ext>
                <a:ext uri="{FF2B5EF4-FFF2-40B4-BE49-F238E27FC236}">
                  <a16:creationId xmlns:a16="http://schemas.microsoft.com/office/drawing/2014/main" id="{00000000-0008-0000-0B00-000006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4343" name="Check Box 7" hidden="1">
              <a:extLst>
                <a:ext uri="{63B3BB69-23CF-44E3-9099-C40C66FF867C}">
                  <a14:compatExt spid="_x0000_s14343"/>
                </a:ext>
                <a:ext uri="{FF2B5EF4-FFF2-40B4-BE49-F238E27FC236}">
                  <a16:creationId xmlns:a16="http://schemas.microsoft.com/office/drawing/2014/main" id="{00000000-0008-0000-0B00-000007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4344" name="Check Box 8" hidden="1">
              <a:extLst>
                <a:ext uri="{63B3BB69-23CF-44E3-9099-C40C66FF867C}">
                  <a14:compatExt spid="_x0000_s14344"/>
                </a:ext>
                <a:ext uri="{FF2B5EF4-FFF2-40B4-BE49-F238E27FC236}">
                  <a16:creationId xmlns:a16="http://schemas.microsoft.com/office/drawing/2014/main" id="{00000000-0008-0000-0B00-000008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4345" name="Check Box 9" hidden="1">
              <a:extLst>
                <a:ext uri="{63B3BB69-23CF-44E3-9099-C40C66FF867C}">
                  <a14:compatExt spid="_x0000_s14345"/>
                </a:ext>
                <a:ext uri="{FF2B5EF4-FFF2-40B4-BE49-F238E27FC236}">
                  <a16:creationId xmlns:a16="http://schemas.microsoft.com/office/drawing/2014/main" id="{00000000-0008-0000-0B00-000009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4346" name="Check Box 10" hidden="1">
              <a:extLst>
                <a:ext uri="{63B3BB69-23CF-44E3-9099-C40C66FF867C}">
                  <a14:compatExt spid="_x0000_s14346"/>
                </a:ext>
                <a:ext uri="{FF2B5EF4-FFF2-40B4-BE49-F238E27FC236}">
                  <a16:creationId xmlns:a16="http://schemas.microsoft.com/office/drawing/2014/main" id="{00000000-0008-0000-0B00-00000A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4347" name="Check Box 11" hidden="1">
              <a:extLst>
                <a:ext uri="{63B3BB69-23CF-44E3-9099-C40C66FF867C}">
                  <a14:compatExt spid="_x0000_s14347"/>
                </a:ext>
                <a:ext uri="{FF2B5EF4-FFF2-40B4-BE49-F238E27FC236}">
                  <a16:creationId xmlns:a16="http://schemas.microsoft.com/office/drawing/2014/main" id="{00000000-0008-0000-0B00-00000B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4348" name="Check Box 12" hidden="1">
              <a:extLst>
                <a:ext uri="{63B3BB69-23CF-44E3-9099-C40C66FF867C}">
                  <a14:compatExt spid="_x0000_s14348"/>
                </a:ext>
                <a:ext uri="{FF2B5EF4-FFF2-40B4-BE49-F238E27FC236}">
                  <a16:creationId xmlns:a16="http://schemas.microsoft.com/office/drawing/2014/main" id="{00000000-0008-0000-0B00-00000C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5361" name="Check Box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C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5362" name="Check Box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C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5363" name="Check Box 3" hidden="1">
              <a:extLst>
                <a:ext uri="{63B3BB69-23CF-44E3-9099-C40C66FF867C}">
                  <a14:compatExt spid="_x0000_s15363"/>
                </a:ext>
                <a:ext uri="{FF2B5EF4-FFF2-40B4-BE49-F238E27FC236}">
                  <a16:creationId xmlns:a16="http://schemas.microsoft.com/office/drawing/2014/main" id="{00000000-0008-0000-0C00-00000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5364" name="Check Box 4" hidden="1">
              <a:extLst>
                <a:ext uri="{63B3BB69-23CF-44E3-9099-C40C66FF867C}">
                  <a14:compatExt spid="_x0000_s15364"/>
                </a:ext>
                <a:ext uri="{FF2B5EF4-FFF2-40B4-BE49-F238E27FC236}">
                  <a16:creationId xmlns:a16="http://schemas.microsoft.com/office/drawing/2014/main" id="{00000000-0008-0000-0C00-00000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5365" name="Check Box 5" hidden="1">
              <a:extLst>
                <a:ext uri="{63B3BB69-23CF-44E3-9099-C40C66FF867C}">
                  <a14:compatExt spid="_x0000_s15365"/>
                </a:ext>
                <a:ext uri="{FF2B5EF4-FFF2-40B4-BE49-F238E27FC236}">
                  <a16:creationId xmlns:a16="http://schemas.microsoft.com/office/drawing/2014/main" id="{00000000-0008-0000-0C00-00000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5366" name="Check Box 6" hidden="1">
              <a:extLst>
                <a:ext uri="{63B3BB69-23CF-44E3-9099-C40C66FF867C}">
                  <a14:compatExt spid="_x0000_s15366"/>
                </a:ext>
                <a:ext uri="{FF2B5EF4-FFF2-40B4-BE49-F238E27FC236}">
                  <a16:creationId xmlns:a16="http://schemas.microsoft.com/office/drawing/2014/main" id="{00000000-0008-0000-0C00-00000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5367" name="Check Box 7" hidden="1">
              <a:extLst>
                <a:ext uri="{63B3BB69-23CF-44E3-9099-C40C66FF867C}">
                  <a14:compatExt spid="_x0000_s15367"/>
                </a:ext>
                <a:ext uri="{FF2B5EF4-FFF2-40B4-BE49-F238E27FC236}">
                  <a16:creationId xmlns:a16="http://schemas.microsoft.com/office/drawing/2014/main" id="{00000000-0008-0000-0C00-000007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5368" name="Check Box 8" hidden="1">
              <a:extLst>
                <a:ext uri="{63B3BB69-23CF-44E3-9099-C40C66FF867C}">
                  <a14:compatExt spid="_x0000_s15368"/>
                </a:ext>
                <a:ext uri="{FF2B5EF4-FFF2-40B4-BE49-F238E27FC236}">
                  <a16:creationId xmlns:a16="http://schemas.microsoft.com/office/drawing/2014/main" id="{00000000-0008-0000-0C00-000008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5369" name="Check Box 9" hidden="1">
              <a:extLst>
                <a:ext uri="{63B3BB69-23CF-44E3-9099-C40C66FF867C}">
                  <a14:compatExt spid="_x0000_s15369"/>
                </a:ext>
                <a:ext uri="{FF2B5EF4-FFF2-40B4-BE49-F238E27FC236}">
                  <a16:creationId xmlns:a16="http://schemas.microsoft.com/office/drawing/2014/main" id="{00000000-0008-0000-0C00-000009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  <a:ext uri="{FF2B5EF4-FFF2-40B4-BE49-F238E27FC236}">
                  <a16:creationId xmlns:a16="http://schemas.microsoft.com/office/drawing/2014/main" id="{00000000-0008-0000-0C00-00000A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  <a:ext uri="{FF2B5EF4-FFF2-40B4-BE49-F238E27FC236}">
                  <a16:creationId xmlns:a16="http://schemas.microsoft.com/office/drawing/2014/main" id="{00000000-0008-0000-0C00-00000B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  <a:ext uri="{FF2B5EF4-FFF2-40B4-BE49-F238E27FC236}">
                  <a16:creationId xmlns:a16="http://schemas.microsoft.com/office/drawing/2014/main" id="{00000000-0008-0000-0C00-00000C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6385" name="Check Box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D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6386" name="Check Box 2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D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6387" name="Check Box 3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D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6388" name="Check Box 4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D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6389" name="Check Box 5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D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D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6391" name="Check Box 7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D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D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6393" name="Check Box 9" hidden="1">
              <a:extLst>
                <a:ext uri="{63B3BB69-23CF-44E3-9099-C40C66FF867C}">
                  <a14:compatExt spid="_x0000_s16393"/>
                </a:ext>
                <a:ext uri="{FF2B5EF4-FFF2-40B4-BE49-F238E27FC236}">
                  <a16:creationId xmlns:a16="http://schemas.microsoft.com/office/drawing/2014/main" id="{00000000-0008-0000-0D00-000009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D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D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D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7409" name="Check Box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0E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7410" name="Check Box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0E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7411" name="Check Box 3" hidden="1">
              <a:extLst>
                <a:ext uri="{63B3BB69-23CF-44E3-9099-C40C66FF867C}">
                  <a14:compatExt spid="_x0000_s17411"/>
                </a:ext>
                <a:ext uri="{FF2B5EF4-FFF2-40B4-BE49-F238E27FC236}">
                  <a16:creationId xmlns:a16="http://schemas.microsoft.com/office/drawing/2014/main" id="{00000000-0008-0000-0E00-000003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7412" name="Check Box 4" hidden="1">
              <a:extLst>
                <a:ext uri="{63B3BB69-23CF-44E3-9099-C40C66FF867C}">
                  <a14:compatExt spid="_x0000_s17412"/>
                </a:ext>
                <a:ext uri="{FF2B5EF4-FFF2-40B4-BE49-F238E27FC236}">
                  <a16:creationId xmlns:a16="http://schemas.microsoft.com/office/drawing/2014/main" id="{00000000-0008-0000-0E00-000004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7413" name="Check Box 5" hidden="1">
              <a:extLst>
                <a:ext uri="{63B3BB69-23CF-44E3-9099-C40C66FF867C}">
                  <a14:compatExt spid="_x0000_s17413"/>
                </a:ext>
                <a:ext uri="{FF2B5EF4-FFF2-40B4-BE49-F238E27FC236}">
                  <a16:creationId xmlns:a16="http://schemas.microsoft.com/office/drawing/2014/main" id="{00000000-0008-0000-0E00-000005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7414" name="Check Box 6" hidden="1">
              <a:extLst>
                <a:ext uri="{63B3BB69-23CF-44E3-9099-C40C66FF867C}">
                  <a14:compatExt spid="_x0000_s17414"/>
                </a:ext>
                <a:ext uri="{FF2B5EF4-FFF2-40B4-BE49-F238E27FC236}">
                  <a16:creationId xmlns:a16="http://schemas.microsoft.com/office/drawing/2014/main" id="{00000000-0008-0000-0E00-000006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7415" name="Check Box 7" hidden="1">
              <a:extLst>
                <a:ext uri="{63B3BB69-23CF-44E3-9099-C40C66FF867C}">
                  <a14:compatExt spid="_x0000_s17415"/>
                </a:ext>
                <a:ext uri="{FF2B5EF4-FFF2-40B4-BE49-F238E27FC236}">
                  <a16:creationId xmlns:a16="http://schemas.microsoft.com/office/drawing/2014/main" id="{00000000-0008-0000-0E00-000007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7416" name="Check Box 8" hidden="1">
              <a:extLst>
                <a:ext uri="{63B3BB69-23CF-44E3-9099-C40C66FF867C}">
                  <a14:compatExt spid="_x0000_s17416"/>
                </a:ext>
                <a:ext uri="{FF2B5EF4-FFF2-40B4-BE49-F238E27FC236}">
                  <a16:creationId xmlns:a16="http://schemas.microsoft.com/office/drawing/2014/main" id="{00000000-0008-0000-0E00-000008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7417" name="Check Box 9" hidden="1">
              <a:extLst>
                <a:ext uri="{63B3BB69-23CF-44E3-9099-C40C66FF867C}">
                  <a14:compatExt spid="_x0000_s17417"/>
                </a:ext>
                <a:ext uri="{FF2B5EF4-FFF2-40B4-BE49-F238E27FC236}">
                  <a16:creationId xmlns:a16="http://schemas.microsoft.com/office/drawing/2014/main" id="{00000000-0008-0000-0E00-000009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  <a:ext uri="{FF2B5EF4-FFF2-40B4-BE49-F238E27FC236}">
                  <a16:creationId xmlns:a16="http://schemas.microsoft.com/office/drawing/2014/main" id="{00000000-0008-0000-0E00-00000A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  <a:ext uri="{FF2B5EF4-FFF2-40B4-BE49-F238E27FC236}">
                  <a16:creationId xmlns:a16="http://schemas.microsoft.com/office/drawing/2014/main" id="{00000000-0008-0000-0E00-00000B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  <a:ext uri="{FF2B5EF4-FFF2-40B4-BE49-F238E27FC236}">
                  <a16:creationId xmlns:a16="http://schemas.microsoft.com/office/drawing/2014/main" id="{00000000-0008-0000-0E00-00000C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8433" name="Check Box 1" hidden="1">
              <a:extLst>
                <a:ext uri="{63B3BB69-23CF-44E3-9099-C40C66FF867C}">
                  <a14:compatExt spid="_x0000_s18433"/>
                </a:ext>
                <a:ext uri="{FF2B5EF4-FFF2-40B4-BE49-F238E27FC236}">
                  <a16:creationId xmlns:a16="http://schemas.microsoft.com/office/drawing/2014/main" id="{00000000-0008-0000-0F00-000001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8434" name="Check Box 2" hidden="1">
              <a:extLst>
                <a:ext uri="{63B3BB69-23CF-44E3-9099-C40C66FF867C}">
                  <a14:compatExt spid="_x0000_s18434"/>
                </a:ext>
                <a:ext uri="{FF2B5EF4-FFF2-40B4-BE49-F238E27FC236}">
                  <a16:creationId xmlns:a16="http://schemas.microsoft.com/office/drawing/2014/main" id="{00000000-0008-0000-0F00-000002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8435" name="Check Box 3" hidden="1">
              <a:extLst>
                <a:ext uri="{63B3BB69-23CF-44E3-9099-C40C66FF867C}">
                  <a14:compatExt spid="_x0000_s18435"/>
                </a:ext>
                <a:ext uri="{FF2B5EF4-FFF2-40B4-BE49-F238E27FC236}">
                  <a16:creationId xmlns:a16="http://schemas.microsoft.com/office/drawing/2014/main" id="{00000000-0008-0000-0F00-000003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8436" name="Check Box 4" hidden="1">
              <a:extLst>
                <a:ext uri="{63B3BB69-23CF-44E3-9099-C40C66FF867C}">
                  <a14:compatExt spid="_x0000_s18436"/>
                </a:ext>
                <a:ext uri="{FF2B5EF4-FFF2-40B4-BE49-F238E27FC236}">
                  <a16:creationId xmlns:a16="http://schemas.microsoft.com/office/drawing/2014/main" id="{00000000-0008-0000-0F00-000004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8437" name="Check Box 5" hidden="1">
              <a:extLst>
                <a:ext uri="{63B3BB69-23CF-44E3-9099-C40C66FF867C}">
                  <a14:compatExt spid="_x0000_s18437"/>
                </a:ext>
                <a:ext uri="{FF2B5EF4-FFF2-40B4-BE49-F238E27FC236}">
                  <a16:creationId xmlns:a16="http://schemas.microsoft.com/office/drawing/2014/main" id="{00000000-0008-0000-0F00-000005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8438" name="Check Box 6" hidden="1">
              <a:extLst>
                <a:ext uri="{63B3BB69-23CF-44E3-9099-C40C66FF867C}">
                  <a14:compatExt spid="_x0000_s18438"/>
                </a:ext>
                <a:ext uri="{FF2B5EF4-FFF2-40B4-BE49-F238E27FC236}">
                  <a16:creationId xmlns:a16="http://schemas.microsoft.com/office/drawing/2014/main" id="{00000000-0008-0000-0F00-000006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8439" name="Check Box 7" hidden="1">
              <a:extLst>
                <a:ext uri="{63B3BB69-23CF-44E3-9099-C40C66FF867C}">
                  <a14:compatExt spid="_x0000_s18439"/>
                </a:ext>
                <a:ext uri="{FF2B5EF4-FFF2-40B4-BE49-F238E27FC236}">
                  <a16:creationId xmlns:a16="http://schemas.microsoft.com/office/drawing/2014/main" id="{00000000-0008-0000-0F00-000007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8440" name="Check Box 8" hidden="1">
              <a:extLst>
                <a:ext uri="{63B3BB69-23CF-44E3-9099-C40C66FF867C}">
                  <a14:compatExt spid="_x0000_s18440"/>
                </a:ext>
                <a:ext uri="{FF2B5EF4-FFF2-40B4-BE49-F238E27FC236}">
                  <a16:creationId xmlns:a16="http://schemas.microsoft.com/office/drawing/2014/main" id="{00000000-0008-0000-0F00-000008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8441" name="Check Box 9" hidden="1">
              <a:extLst>
                <a:ext uri="{63B3BB69-23CF-44E3-9099-C40C66FF867C}">
                  <a14:compatExt spid="_x0000_s18441"/>
                </a:ext>
                <a:ext uri="{FF2B5EF4-FFF2-40B4-BE49-F238E27FC236}">
                  <a16:creationId xmlns:a16="http://schemas.microsoft.com/office/drawing/2014/main" id="{00000000-0008-0000-0F00-000009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8442" name="Check Box 10" hidden="1">
              <a:extLst>
                <a:ext uri="{63B3BB69-23CF-44E3-9099-C40C66FF867C}">
                  <a14:compatExt spid="_x0000_s18442"/>
                </a:ext>
                <a:ext uri="{FF2B5EF4-FFF2-40B4-BE49-F238E27FC236}">
                  <a16:creationId xmlns:a16="http://schemas.microsoft.com/office/drawing/2014/main" id="{00000000-0008-0000-0F00-00000A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8443" name="Check Box 11" hidden="1">
              <a:extLst>
                <a:ext uri="{63B3BB69-23CF-44E3-9099-C40C66FF867C}">
                  <a14:compatExt spid="_x0000_s18443"/>
                </a:ext>
                <a:ext uri="{FF2B5EF4-FFF2-40B4-BE49-F238E27FC236}">
                  <a16:creationId xmlns:a16="http://schemas.microsoft.com/office/drawing/2014/main" id="{00000000-0008-0000-0F00-00000B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8444" name="Check Box 12" hidden="1">
              <a:extLst>
                <a:ext uri="{63B3BB69-23CF-44E3-9099-C40C66FF867C}">
                  <a14:compatExt spid="_x0000_s18444"/>
                </a:ext>
                <a:ext uri="{FF2B5EF4-FFF2-40B4-BE49-F238E27FC236}">
                  <a16:creationId xmlns:a16="http://schemas.microsoft.com/office/drawing/2014/main" id="{00000000-0008-0000-0F00-00000C4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1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10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10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10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10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9461" name="Check Box 5" hidden="1">
              <a:extLst>
                <a:ext uri="{63B3BB69-23CF-44E3-9099-C40C66FF867C}">
                  <a14:compatExt spid="_x0000_s19461"/>
                </a:ext>
                <a:ext uri="{FF2B5EF4-FFF2-40B4-BE49-F238E27FC236}">
                  <a16:creationId xmlns:a16="http://schemas.microsoft.com/office/drawing/2014/main" id="{00000000-0008-0000-1000-000005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9462" name="Check Box 6" hidden="1">
              <a:extLst>
                <a:ext uri="{63B3BB69-23CF-44E3-9099-C40C66FF867C}">
                  <a14:compatExt spid="_x0000_s19462"/>
                </a:ext>
                <a:ext uri="{FF2B5EF4-FFF2-40B4-BE49-F238E27FC236}">
                  <a16:creationId xmlns:a16="http://schemas.microsoft.com/office/drawing/2014/main" id="{00000000-0008-0000-1000-000006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10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10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9465" name="Check Box 9" hidden="1">
              <a:extLst>
                <a:ext uri="{63B3BB69-23CF-44E3-9099-C40C66FF867C}">
                  <a14:compatExt spid="_x0000_s19465"/>
                </a:ext>
                <a:ext uri="{FF2B5EF4-FFF2-40B4-BE49-F238E27FC236}">
                  <a16:creationId xmlns:a16="http://schemas.microsoft.com/office/drawing/2014/main" id="{00000000-0008-0000-1000-000009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9466" name="Check Box 10" hidden="1">
              <a:extLst>
                <a:ext uri="{63B3BB69-23CF-44E3-9099-C40C66FF867C}">
                  <a14:compatExt spid="_x0000_s19466"/>
                </a:ext>
                <a:ext uri="{FF2B5EF4-FFF2-40B4-BE49-F238E27FC236}">
                  <a16:creationId xmlns:a16="http://schemas.microsoft.com/office/drawing/2014/main" id="{00000000-0008-0000-1000-00000A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9467" name="Check Box 11" hidden="1">
              <a:extLst>
                <a:ext uri="{63B3BB69-23CF-44E3-9099-C40C66FF867C}">
                  <a14:compatExt spid="_x0000_s19467"/>
                </a:ext>
                <a:ext uri="{FF2B5EF4-FFF2-40B4-BE49-F238E27FC236}">
                  <a16:creationId xmlns:a16="http://schemas.microsoft.com/office/drawing/2014/main" id="{00000000-0008-0000-1000-00000B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9468" name="Check Box 12" hidden="1">
              <a:extLst>
                <a:ext uri="{63B3BB69-23CF-44E3-9099-C40C66FF867C}">
                  <a14:compatExt spid="_x0000_s19468"/>
                </a:ext>
                <a:ext uri="{FF2B5EF4-FFF2-40B4-BE49-F238E27FC236}">
                  <a16:creationId xmlns:a16="http://schemas.microsoft.com/office/drawing/2014/main" id="{00000000-0008-0000-1000-00000C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1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5121" name="Check Box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2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5122" name="Check Box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2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5123" name="Check Box 3" hidden="1">
              <a:extLst>
                <a:ext uri="{63B3BB69-23CF-44E3-9099-C40C66FF867C}">
                  <a14:compatExt spid="_x0000_s5123"/>
                </a:ext>
                <a:ext uri="{FF2B5EF4-FFF2-40B4-BE49-F238E27FC236}">
                  <a16:creationId xmlns:a16="http://schemas.microsoft.com/office/drawing/2014/main" id="{00000000-0008-0000-0200-000003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5124" name="Check Box 4" hidden="1">
              <a:extLst>
                <a:ext uri="{63B3BB69-23CF-44E3-9099-C40C66FF867C}">
                  <a14:compatExt spid="_x0000_s5124"/>
                </a:ext>
                <a:ext uri="{FF2B5EF4-FFF2-40B4-BE49-F238E27FC236}">
                  <a16:creationId xmlns:a16="http://schemas.microsoft.com/office/drawing/2014/main" id="{00000000-0008-0000-0200-000004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5125" name="Check Box 5" hidden="1">
              <a:extLst>
                <a:ext uri="{63B3BB69-23CF-44E3-9099-C40C66FF867C}">
                  <a14:compatExt spid="_x0000_s5125"/>
                </a:ext>
                <a:ext uri="{FF2B5EF4-FFF2-40B4-BE49-F238E27FC236}">
                  <a16:creationId xmlns:a16="http://schemas.microsoft.com/office/drawing/2014/main" id="{00000000-0008-0000-0200-000005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  <a:ext uri="{FF2B5EF4-FFF2-40B4-BE49-F238E27FC236}">
                  <a16:creationId xmlns:a16="http://schemas.microsoft.com/office/drawing/2014/main" id="{00000000-0008-0000-0200-000006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  <a:ext uri="{FF2B5EF4-FFF2-40B4-BE49-F238E27FC236}">
                  <a16:creationId xmlns:a16="http://schemas.microsoft.com/office/drawing/2014/main" id="{00000000-0008-0000-0200-000007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  <a:ext uri="{FF2B5EF4-FFF2-40B4-BE49-F238E27FC236}">
                  <a16:creationId xmlns:a16="http://schemas.microsoft.com/office/drawing/2014/main" id="{00000000-0008-0000-0200-000008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  <a:ext uri="{FF2B5EF4-FFF2-40B4-BE49-F238E27FC236}">
                  <a16:creationId xmlns:a16="http://schemas.microsoft.com/office/drawing/2014/main" id="{00000000-0008-0000-0200-000009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5130" name="Check Box 10" hidden="1">
              <a:extLst>
                <a:ext uri="{63B3BB69-23CF-44E3-9099-C40C66FF867C}">
                  <a14:compatExt spid="_x0000_s5130"/>
                </a:ext>
                <a:ext uri="{FF2B5EF4-FFF2-40B4-BE49-F238E27FC236}">
                  <a16:creationId xmlns:a16="http://schemas.microsoft.com/office/drawing/2014/main" id="{00000000-0008-0000-0200-00000A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5131" name="Check Box 11" hidden="1">
              <a:extLst>
                <a:ext uri="{63B3BB69-23CF-44E3-9099-C40C66FF867C}">
                  <a14:compatExt spid="_x0000_s5131"/>
                </a:ext>
                <a:ext uri="{FF2B5EF4-FFF2-40B4-BE49-F238E27FC236}">
                  <a16:creationId xmlns:a16="http://schemas.microsoft.com/office/drawing/2014/main" id="{00000000-0008-0000-0200-00000B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5132" name="Check Box 12" hidden="1">
              <a:extLst>
                <a:ext uri="{63B3BB69-23CF-44E3-9099-C40C66FF867C}">
                  <a14:compatExt spid="_x0000_s5132"/>
                </a:ext>
                <a:ext uri="{FF2B5EF4-FFF2-40B4-BE49-F238E27FC236}">
                  <a16:creationId xmlns:a16="http://schemas.microsoft.com/office/drawing/2014/main" id="{00000000-0008-0000-0200-00000C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3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  <a:ext uri="{FF2B5EF4-FFF2-40B4-BE49-F238E27FC236}">
                  <a16:creationId xmlns:a16="http://schemas.microsoft.com/office/drawing/2014/main" id="{00000000-0008-0000-0300-00000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3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  <a:ext uri="{FF2B5EF4-FFF2-40B4-BE49-F238E27FC236}">
                  <a16:creationId xmlns:a16="http://schemas.microsoft.com/office/drawing/2014/main" id="{00000000-0008-0000-0300-00000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  <a:ext uri="{FF2B5EF4-FFF2-40B4-BE49-F238E27FC236}">
                  <a16:creationId xmlns:a16="http://schemas.microsoft.com/office/drawing/2014/main" id="{00000000-0008-0000-0300-00000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  <a:ext uri="{FF2B5EF4-FFF2-40B4-BE49-F238E27FC236}">
                  <a16:creationId xmlns:a16="http://schemas.microsoft.com/office/drawing/2014/main" id="{00000000-0008-0000-0300-00000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  <a:ext uri="{FF2B5EF4-FFF2-40B4-BE49-F238E27FC236}">
                  <a16:creationId xmlns:a16="http://schemas.microsoft.com/office/drawing/2014/main" id="{00000000-0008-0000-0300-00000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  <a:ext uri="{FF2B5EF4-FFF2-40B4-BE49-F238E27FC236}">
                  <a16:creationId xmlns:a16="http://schemas.microsoft.com/office/drawing/2014/main" id="{00000000-0008-0000-0300-00000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  <a:ext uri="{FF2B5EF4-FFF2-40B4-BE49-F238E27FC236}">
                  <a16:creationId xmlns:a16="http://schemas.microsoft.com/office/drawing/2014/main" id="{00000000-0008-0000-0300-00000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  <a:ext uri="{FF2B5EF4-FFF2-40B4-BE49-F238E27FC236}">
                  <a16:creationId xmlns:a16="http://schemas.microsoft.com/office/drawing/2014/main" id="{00000000-0008-0000-0300-00000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  <a:ext uri="{FF2B5EF4-FFF2-40B4-BE49-F238E27FC236}">
                  <a16:creationId xmlns:a16="http://schemas.microsoft.com/office/drawing/2014/main" id="{00000000-0008-0000-0300-00000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6156" name="Check Box 12" hidden="1">
              <a:extLst>
                <a:ext uri="{63B3BB69-23CF-44E3-9099-C40C66FF867C}">
                  <a14:compatExt spid="_x0000_s6156"/>
                </a:ext>
                <a:ext uri="{FF2B5EF4-FFF2-40B4-BE49-F238E27FC236}">
                  <a16:creationId xmlns:a16="http://schemas.microsoft.com/office/drawing/2014/main" id="{00000000-0008-0000-0300-00000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5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  <a:ext uri="{FF2B5EF4-FFF2-40B4-BE49-F238E27FC236}">
                  <a16:creationId xmlns:a16="http://schemas.microsoft.com/office/drawing/2014/main" id="{00000000-0008-0000-0500-000002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  <a:ext uri="{FF2B5EF4-FFF2-40B4-BE49-F238E27FC236}">
                  <a16:creationId xmlns:a16="http://schemas.microsoft.com/office/drawing/2014/main" id="{00000000-0008-0000-0500-000003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  <a:ext uri="{FF2B5EF4-FFF2-40B4-BE49-F238E27FC236}">
                  <a16:creationId xmlns:a16="http://schemas.microsoft.com/office/drawing/2014/main" id="{00000000-0008-0000-0500-000004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  <a:ext uri="{FF2B5EF4-FFF2-40B4-BE49-F238E27FC236}">
                  <a16:creationId xmlns:a16="http://schemas.microsoft.com/office/drawing/2014/main" id="{00000000-0008-0000-0500-000005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8198" name="Check Box 6" hidden="1">
              <a:extLst>
                <a:ext uri="{63B3BB69-23CF-44E3-9099-C40C66FF867C}">
                  <a14:compatExt spid="_x0000_s8198"/>
                </a:ext>
                <a:ext uri="{FF2B5EF4-FFF2-40B4-BE49-F238E27FC236}">
                  <a16:creationId xmlns:a16="http://schemas.microsoft.com/office/drawing/2014/main" id="{00000000-0008-0000-0500-000006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8199" name="Check Box 7" hidden="1">
              <a:extLst>
                <a:ext uri="{63B3BB69-23CF-44E3-9099-C40C66FF867C}">
                  <a14:compatExt spid="_x0000_s8199"/>
                </a:ext>
                <a:ext uri="{FF2B5EF4-FFF2-40B4-BE49-F238E27FC236}">
                  <a16:creationId xmlns:a16="http://schemas.microsoft.com/office/drawing/2014/main" id="{00000000-0008-0000-0500-00000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8200" name="Check Box 8" hidden="1">
              <a:extLst>
                <a:ext uri="{63B3BB69-23CF-44E3-9099-C40C66FF867C}">
                  <a14:compatExt spid="_x0000_s8200"/>
                </a:ext>
                <a:ext uri="{FF2B5EF4-FFF2-40B4-BE49-F238E27FC236}">
                  <a16:creationId xmlns:a16="http://schemas.microsoft.com/office/drawing/2014/main" id="{00000000-0008-0000-0500-000008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8201" name="Check Box 9" hidden="1">
              <a:extLst>
                <a:ext uri="{63B3BB69-23CF-44E3-9099-C40C66FF867C}">
                  <a14:compatExt spid="_x0000_s8201"/>
                </a:ext>
                <a:ext uri="{FF2B5EF4-FFF2-40B4-BE49-F238E27FC236}">
                  <a16:creationId xmlns:a16="http://schemas.microsoft.com/office/drawing/2014/main" id="{00000000-0008-0000-0500-00000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8202" name="Check Box 10" hidden="1">
              <a:extLst>
                <a:ext uri="{63B3BB69-23CF-44E3-9099-C40C66FF867C}">
                  <a14:compatExt spid="_x0000_s8202"/>
                </a:ext>
                <a:ext uri="{FF2B5EF4-FFF2-40B4-BE49-F238E27FC236}">
                  <a16:creationId xmlns:a16="http://schemas.microsoft.com/office/drawing/2014/main" id="{00000000-0008-0000-0500-00000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8203" name="Check Box 11" hidden="1">
              <a:extLst>
                <a:ext uri="{63B3BB69-23CF-44E3-9099-C40C66FF867C}">
                  <a14:compatExt spid="_x0000_s8203"/>
                </a:ext>
                <a:ext uri="{FF2B5EF4-FFF2-40B4-BE49-F238E27FC236}">
                  <a16:creationId xmlns:a16="http://schemas.microsoft.com/office/drawing/2014/main" id="{00000000-0008-0000-0500-00000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8204" name="Check Box 12" hidden="1">
              <a:extLst>
                <a:ext uri="{63B3BB69-23CF-44E3-9099-C40C66FF867C}">
                  <a14:compatExt spid="_x0000_s8204"/>
                </a:ext>
                <a:ext uri="{FF2B5EF4-FFF2-40B4-BE49-F238E27FC236}">
                  <a16:creationId xmlns:a16="http://schemas.microsoft.com/office/drawing/2014/main" id="{00000000-0008-0000-0500-00000C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6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6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6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6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6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6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6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6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6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  <a:ext uri="{FF2B5EF4-FFF2-40B4-BE49-F238E27FC236}">
                  <a16:creationId xmlns:a16="http://schemas.microsoft.com/office/drawing/2014/main" id="{00000000-0008-0000-0600-00000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  <a:ext uri="{FF2B5EF4-FFF2-40B4-BE49-F238E27FC236}">
                  <a16:creationId xmlns:a16="http://schemas.microsoft.com/office/drawing/2014/main" id="{00000000-0008-0000-0600-00000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9228" name="Check Box 12" hidden="1">
              <a:extLst>
                <a:ext uri="{63B3BB69-23CF-44E3-9099-C40C66FF867C}">
                  <a14:compatExt spid="_x0000_s9228"/>
                </a:ext>
                <a:ext uri="{FF2B5EF4-FFF2-40B4-BE49-F238E27FC236}">
                  <a16:creationId xmlns:a16="http://schemas.microsoft.com/office/drawing/2014/main" id="{00000000-0008-0000-0600-00000C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7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0242" name="Check Box 2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7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0243" name="Check Box 3" hidden="1">
              <a:extLst>
                <a:ext uri="{63B3BB69-23CF-44E3-9099-C40C66FF867C}">
                  <a14:compatExt spid="_x0000_s10243"/>
                </a:ext>
                <a:ext uri="{FF2B5EF4-FFF2-40B4-BE49-F238E27FC236}">
                  <a16:creationId xmlns:a16="http://schemas.microsoft.com/office/drawing/2014/main" id="{00000000-0008-0000-0700-00000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  <a:ext uri="{FF2B5EF4-FFF2-40B4-BE49-F238E27FC236}">
                  <a16:creationId xmlns:a16="http://schemas.microsoft.com/office/drawing/2014/main" id="{00000000-0008-0000-0700-00000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7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7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7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7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7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7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7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7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160020</xdr:colOff>
          <xdr:row>11</xdr:row>
          <xdr:rowOff>60960</xdr:rowOff>
        </xdr:from>
        <xdr:to>
          <xdr:col>6</xdr:col>
          <xdr:colOff>60960</xdr:colOff>
          <xdr:row>12</xdr:row>
          <xdr:rowOff>114300</xdr:rowOff>
        </xdr:to>
        <xdr:sp macro="" textlink="">
          <xdr:nvSpPr>
            <xdr:cNvPr id="11265" name="Check Box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8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9</xdr:row>
          <xdr:rowOff>22860</xdr:rowOff>
        </xdr:from>
        <xdr:to>
          <xdr:col>0</xdr:col>
          <xdr:colOff>342900</xdr:colOff>
          <xdr:row>12</xdr:row>
          <xdr:rowOff>30480</xdr:rowOff>
        </xdr:to>
        <xdr:sp macro="" textlink="">
          <xdr:nvSpPr>
            <xdr:cNvPr id="11266" name="Check Box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8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11</xdr:row>
          <xdr:rowOff>175260</xdr:rowOff>
        </xdr:from>
        <xdr:to>
          <xdr:col>0</xdr:col>
          <xdr:colOff>342900</xdr:colOff>
          <xdr:row>13</xdr:row>
          <xdr:rowOff>30480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8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60960</xdr:colOff>
          <xdr:row>12</xdr:row>
          <xdr:rowOff>182880</xdr:rowOff>
        </xdr:from>
        <xdr:to>
          <xdr:col>0</xdr:col>
          <xdr:colOff>342900</xdr:colOff>
          <xdr:row>13</xdr:row>
          <xdr:rowOff>251460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  <a:ext uri="{FF2B5EF4-FFF2-40B4-BE49-F238E27FC236}">
                  <a16:creationId xmlns:a16="http://schemas.microsoft.com/office/drawing/2014/main" id="{00000000-0008-0000-0800-000004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594360</xdr:colOff>
          <xdr:row>7</xdr:row>
          <xdr:rowOff>160020</xdr:rowOff>
        </xdr:from>
        <xdr:to>
          <xdr:col>2</xdr:col>
          <xdr:colOff>38100</xdr:colOff>
          <xdr:row>10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  <a:ext uri="{FF2B5EF4-FFF2-40B4-BE49-F238E27FC236}">
                  <a16:creationId xmlns:a16="http://schemas.microsoft.com/office/drawing/2014/main" id="{00000000-0008-0000-0800-000005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762000</xdr:colOff>
          <xdr:row>7</xdr:row>
          <xdr:rowOff>160020</xdr:rowOff>
        </xdr:from>
        <xdr:to>
          <xdr:col>1</xdr:col>
          <xdr:colOff>60960</xdr:colOff>
          <xdr:row>10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  <a:ext uri="{FF2B5EF4-FFF2-40B4-BE49-F238E27FC236}">
                  <a16:creationId xmlns:a16="http://schemas.microsoft.com/office/drawing/2014/main" id="{00000000-0008-0000-0800-000006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44</xdr:row>
          <xdr:rowOff>175260</xdr:rowOff>
        </xdr:from>
        <xdr:to>
          <xdr:col>0</xdr:col>
          <xdr:colOff>289560</xdr:colOff>
          <xdr:row>46</xdr:row>
          <xdr:rowOff>30480</xdr:rowOff>
        </xdr:to>
        <xdr:sp macro="" textlink="">
          <xdr:nvSpPr>
            <xdr:cNvPr id="11271" name="Check Box 7" hidden="1">
              <a:extLst>
                <a:ext uri="{63B3BB69-23CF-44E3-9099-C40C66FF867C}">
                  <a14:compatExt spid="_x0000_s11271"/>
                </a:ext>
                <a:ext uri="{FF2B5EF4-FFF2-40B4-BE49-F238E27FC236}">
                  <a16:creationId xmlns:a16="http://schemas.microsoft.com/office/drawing/2014/main" id="{00000000-0008-0000-0800-000007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45</xdr:row>
          <xdr:rowOff>160020</xdr:rowOff>
        </xdr:from>
        <xdr:to>
          <xdr:col>0</xdr:col>
          <xdr:colOff>289560</xdr:colOff>
          <xdr:row>47</xdr:row>
          <xdr:rowOff>22860</xdr:rowOff>
        </xdr:to>
        <xdr:sp macro="" textlink="">
          <xdr:nvSpPr>
            <xdr:cNvPr id="11272" name="Check Box 8" hidden="1">
              <a:extLst>
                <a:ext uri="{63B3BB69-23CF-44E3-9099-C40C66FF867C}">
                  <a14:compatExt spid="_x0000_s11272"/>
                </a:ext>
                <a:ext uri="{FF2B5EF4-FFF2-40B4-BE49-F238E27FC236}">
                  <a16:creationId xmlns:a16="http://schemas.microsoft.com/office/drawing/2014/main" id="{00000000-0008-0000-0800-000008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144780</xdr:colOff>
          <xdr:row>7</xdr:row>
          <xdr:rowOff>175260</xdr:rowOff>
        </xdr:from>
        <xdr:to>
          <xdr:col>4</xdr:col>
          <xdr:colOff>68580</xdr:colOff>
          <xdr:row>10</xdr:row>
          <xdr:rowOff>7620</xdr:rowOff>
        </xdr:to>
        <xdr:sp macro="" textlink="">
          <xdr:nvSpPr>
            <xdr:cNvPr id="11273" name="Check Box 9" hidden="1">
              <a:extLst>
                <a:ext uri="{63B3BB69-23CF-44E3-9099-C40C66FF867C}">
                  <a14:compatExt spid="_x0000_s11273"/>
                </a:ext>
                <a:ext uri="{FF2B5EF4-FFF2-40B4-BE49-F238E27FC236}">
                  <a16:creationId xmlns:a16="http://schemas.microsoft.com/office/drawing/2014/main" id="{00000000-0008-0000-0800-000009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152400</xdr:colOff>
          <xdr:row>7</xdr:row>
          <xdr:rowOff>175260</xdr:rowOff>
        </xdr:from>
        <xdr:to>
          <xdr:col>9</xdr:col>
          <xdr:colOff>83820</xdr:colOff>
          <xdr:row>10</xdr:row>
          <xdr:rowOff>7620</xdr:rowOff>
        </xdr:to>
        <xdr:sp macro="" textlink=""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  <a:ext uri="{FF2B5EF4-FFF2-40B4-BE49-F238E27FC236}">
                  <a16:creationId xmlns:a16="http://schemas.microsoft.com/office/drawing/2014/main" id="{00000000-0008-0000-0800-00000A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</xdr:colOff>
          <xdr:row>3</xdr:row>
          <xdr:rowOff>175260</xdr:rowOff>
        </xdr:from>
        <xdr:to>
          <xdr:col>0</xdr:col>
          <xdr:colOff>289560</xdr:colOff>
          <xdr:row>5</xdr:row>
          <xdr:rowOff>45720</xdr:rowOff>
        </xdr:to>
        <xdr:sp macro="" textlink=""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  <a:ext uri="{FF2B5EF4-FFF2-40B4-BE49-F238E27FC236}">
                  <a16:creationId xmlns:a16="http://schemas.microsoft.com/office/drawing/2014/main" id="{00000000-0008-0000-0800-00000B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647700</xdr:colOff>
          <xdr:row>3</xdr:row>
          <xdr:rowOff>175260</xdr:rowOff>
        </xdr:from>
        <xdr:to>
          <xdr:col>2</xdr:col>
          <xdr:colOff>76200</xdr:colOff>
          <xdr:row>5</xdr:row>
          <xdr:rowOff>38100</xdr:rowOff>
        </xdr:to>
        <xdr:sp macro="" textlink=""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  <a:ext uri="{FF2B5EF4-FFF2-40B4-BE49-F238E27FC236}">
                  <a16:creationId xmlns:a16="http://schemas.microsoft.com/office/drawing/2014/main" id="{00000000-0008-0000-0800-00000C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0.xml"/><Relationship Id="rId13" Type="http://schemas.openxmlformats.org/officeDocument/2006/relationships/ctrlProp" Target="../ctrlProps/ctrlProp95.xml"/><Relationship Id="rId3" Type="http://schemas.openxmlformats.org/officeDocument/2006/relationships/drawing" Target="../drawings/drawing9.xml"/><Relationship Id="rId7" Type="http://schemas.openxmlformats.org/officeDocument/2006/relationships/ctrlProp" Target="../ctrlProps/ctrlProp89.xml"/><Relationship Id="rId12" Type="http://schemas.openxmlformats.org/officeDocument/2006/relationships/ctrlProp" Target="../ctrlProps/ctrlProp94.xml"/><Relationship Id="rId2" Type="http://schemas.openxmlformats.org/officeDocument/2006/relationships/printerSettings" Target="../printerSettings/printerSettings10.bin"/><Relationship Id="rId16" Type="http://schemas.openxmlformats.org/officeDocument/2006/relationships/ctrlProp" Target="../ctrlProps/ctrlProp98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88.xml"/><Relationship Id="rId11" Type="http://schemas.openxmlformats.org/officeDocument/2006/relationships/ctrlProp" Target="../ctrlProps/ctrlProp93.xml"/><Relationship Id="rId5" Type="http://schemas.openxmlformats.org/officeDocument/2006/relationships/ctrlProp" Target="../ctrlProps/ctrlProp87.xml"/><Relationship Id="rId15" Type="http://schemas.openxmlformats.org/officeDocument/2006/relationships/ctrlProp" Target="../ctrlProps/ctrlProp97.xml"/><Relationship Id="rId10" Type="http://schemas.openxmlformats.org/officeDocument/2006/relationships/ctrlProp" Target="../ctrlProps/ctrlProp92.xml"/><Relationship Id="rId4" Type="http://schemas.openxmlformats.org/officeDocument/2006/relationships/vmlDrawing" Target="../drawings/vmlDrawing9.vml"/><Relationship Id="rId9" Type="http://schemas.openxmlformats.org/officeDocument/2006/relationships/ctrlProp" Target="../ctrlProps/ctrlProp91.xml"/><Relationship Id="rId14" Type="http://schemas.openxmlformats.org/officeDocument/2006/relationships/ctrlProp" Target="../ctrlProps/ctrlProp96.x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2.xml"/><Relationship Id="rId13" Type="http://schemas.openxmlformats.org/officeDocument/2006/relationships/ctrlProp" Target="../ctrlProps/ctrlProp107.xml"/><Relationship Id="rId3" Type="http://schemas.openxmlformats.org/officeDocument/2006/relationships/drawing" Target="../drawings/drawing10.xml"/><Relationship Id="rId7" Type="http://schemas.openxmlformats.org/officeDocument/2006/relationships/ctrlProp" Target="../ctrlProps/ctrlProp101.xml"/><Relationship Id="rId12" Type="http://schemas.openxmlformats.org/officeDocument/2006/relationships/ctrlProp" Target="../ctrlProps/ctrlProp106.xml"/><Relationship Id="rId2" Type="http://schemas.openxmlformats.org/officeDocument/2006/relationships/printerSettings" Target="../printerSettings/printerSettings11.bin"/><Relationship Id="rId16" Type="http://schemas.openxmlformats.org/officeDocument/2006/relationships/ctrlProp" Target="../ctrlProps/ctrlProp110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00.xml"/><Relationship Id="rId11" Type="http://schemas.openxmlformats.org/officeDocument/2006/relationships/ctrlProp" Target="../ctrlProps/ctrlProp105.xml"/><Relationship Id="rId5" Type="http://schemas.openxmlformats.org/officeDocument/2006/relationships/ctrlProp" Target="../ctrlProps/ctrlProp99.xml"/><Relationship Id="rId15" Type="http://schemas.openxmlformats.org/officeDocument/2006/relationships/ctrlProp" Target="../ctrlProps/ctrlProp109.xml"/><Relationship Id="rId10" Type="http://schemas.openxmlformats.org/officeDocument/2006/relationships/ctrlProp" Target="../ctrlProps/ctrlProp104.xml"/><Relationship Id="rId4" Type="http://schemas.openxmlformats.org/officeDocument/2006/relationships/vmlDrawing" Target="../drawings/vmlDrawing10.vml"/><Relationship Id="rId9" Type="http://schemas.openxmlformats.org/officeDocument/2006/relationships/ctrlProp" Target="../ctrlProps/ctrlProp103.xml"/><Relationship Id="rId14" Type="http://schemas.openxmlformats.org/officeDocument/2006/relationships/ctrlProp" Target="../ctrlProps/ctrlProp108.xml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14.xml"/><Relationship Id="rId13" Type="http://schemas.openxmlformats.org/officeDocument/2006/relationships/ctrlProp" Target="../ctrlProps/ctrlProp119.xml"/><Relationship Id="rId3" Type="http://schemas.openxmlformats.org/officeDocument/2006/relationships/drawing" Target="../drawings/drawing11.xml"/><Relationship Id="rId7" Type="http://schemas.openxmlformats.org/officeDocument/2006/relationships/ctrlProp" Target="../ctrlProps/ctrlProp113.xml"/><Relationship Id="rId12" Type="http://schemas.openxmlformats.org/officeDocument/2006/relationships/ctrlProp" Target="../ctrlProps/ctrlProp118.xml"/><Relationship Id="rId2" Type="http://schemas.openxmlformats.org/officeDocument/2006/relationships/printerSettings" Target="../printerSettings/printerSettings12.bin"/><Relationship Id="rId16" Type="http://schemas.openxmlformats.org/officeDocument/2006/relationships/ctrlProp" Target="../ctrlProps/ctrlProp122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12.xml"/><Relationship Id="rId11" Type="http://schemas.openxmlformats.org/officeDocument/2006/relationships/ctrlProp" Target="../ctrlProps/ctrlProp117.xml"/><Relationship Id="rId5" Type="http://schemas.openxmlformats.org/officeDocument/2006/relationships/ctrlProp" Target="../ctrlProps/ctrlProp111.xml"/><Relationship Id="rId15" Type="http://schemas.openxmlformats.org/officeDocument/2006/relationships/ctrlProp" Target="../ctrlProps/ctrlProp121.xml"/><Relationship Id="rId10" Type="http://schemas.openxmlformats.org/officeDocument/2006/relationships/ctrlProp" Target="../ctrlProps/ctrlProp116.xml"/><Relationship Id="rId4" Type="http://schemas.openxmlformats.org/officeDocument/2006/relationships/vmlDrawing" Target="../drawings/vmlDrawing11.vml"/><Relationship Id="rId9" Type="http://schemas.openxmlformats.org/officeDocument/2006/relationships/ctrlProp" Target="../ctrlProps/ctrlProp115.xml"/><Relationship Id="rId14" Type="http://schemas.openxmlformats.org/officeDocument/2006/relationships/ctrlProp" Target="../ctrlProps/ctrlProp120.xm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26.xml"/><Relationship Id="rId13" Type="http://schemas.openxmlformats.org/officeDocument/2006/relationships/ctrlProp" Target="../ctrlProps/ctrlProp131.xml"/><Relationship Id="rId3" Type="http://schemas.openxmlformats.org/officeDocument/2006/relationships/drawing" Target="../drawings/drawing12.xml"/><Relationship Id="rId7" Type="http://schemas.openxmlformats.org/officeDocument/2006/relationships/ctrlProp" Target="../ctrlProps/ctrlProp125.xml"/><Relationship Id="rId12" Type="http://schemas.openxmlformats.org/officeDocument/2006/relationships/ctrlProp" Target="../ctrlProps/ctrlProp130.xml"/><Relationship Id="rId2" Type="http://schemas.openxmlformats.org/officeDocument/2006/relationships/printerSettings" Target="../printerSettings/printerSettings13.bin"/><Relationship Id="rId16" Type="http://schemas.openxmlformats.org/officeDocument/2006/relationships/ctrlProp" Target="../ctrlProps/ctrlProp134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24.xml"/><Relationship Id="rId11" Type="http://schemas.openxmlformats.org/officeDocument/2006/relationships/ctrlProp" Target="../ctrlProps/ctrlProp129.xml"/><Relationship Id="rId5" Type="http://schemas.openxmlformats.org/officeDocument/2006/relationships/ctrlProp" Target="../ctrlProps/ctrlProp123.xml"/><Relationship Id="rId15" Type="http://schemas.openxmlformats.org/officeDocument/2006/relationships/ctrlProp" Target="../ctrlProps/ctrlProp133.xml"/><Relationship Id="rId10" Type="http://schemas.openxmlformats.org/officeDocument/2006/relationships/ctrlProp" Target="../ctrlProps/ctrlProp128.xml"/><Relationship Id="rId4" Type="http://schemas.openxmlformats.org/officeDocument/2006/relationships/vmlDrawing" Target="../drawings/vmlDrawing12.vml"/><Relationship Id="rId9" Type="http://schemas.openxmlformats.org/officeDocument/2006/relationships/ctrlProp" Target="../ctrlProps/ctrlProp127.xml"/><Relationship Id="rId14" Type="http://schemas.openxmlformats.org/officeDocument/2006/relationships/ctrlProp" Target="../ctrlProps/ctrlProp132.xml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8.xml"/><Relationship Id="rId13" Type="http://schemas.openxmlformats.org/officeDocument/2006/relationships/ctrlProp" Target="../ctrlProps/ctrlProp143.xml"/><Relationship Id="rId3" Type="http://schemas.openxmlformats.org/officeDocument/2006/relationships/drawing" Target="../drawings/drawing13.xml"/><Relationship Id="rId7" Type="http://schemas.openxmlformats.org/officeDocument/2006/relationships/ctrlProp" Target="../ctrlProps/ctrlProp137.xml"/><Relationship Id="rId12" Type="http://schemas.openxmlformats.org/officeDocument/2006/relationships/ctrlProp" Target="../ctrlProps/ctrlProp142.xml"/><Relationship Id="rId2" Type="http://schemas.openxmlformats.org/officeDocument/2006/relationships/printerSettings" Target="../printerSettings/printerSettings14.bin"/><Relationship Id="rId16" Type="http://schemas.openxmlformats.org/officeDocument/2006/relationships/ctrlProp" Target="../ctrlProps/ctrlProp146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36.xml"/><Relationship Id="rId11" Type="http://schemas.openxmlformats.org/officeDocument/2006/relationships/ctrlProp" Target="../ctrlProps/ctrlProp141.xml"/><Relationship Id="rId5" Type="http://schemas.openxmlformats.org/officeDocument/2006/relationships/ctrlProp" Target="../ctrlProps/ctrlProp135.xml"/><Relationship Id="rId15" Type="http://schemas.openxmlformats.org/officeDocument/2006/relationships/ctrlProp" Target="../ctrlProps/ctrlProp145.xml"/><Relationship Id="rId10" Type="http://schemas.openxmlformats.org/officeDocument/2006/relationships/ctrlProp" Target="../ctrlProps/ctrlProp140.xml"/><Relationship Id="rId4" Type="http://schemas.openxmlformats.org/officeDocument/2006/relationships/vmlDrawing" Target="../drawings/vmlDrawing13.vml"/><Relationship Id="rId9" Type="http://schemas.openxmlformats.org/officeDocument/2006/relationships/ctrlProp" Target="../ctrlProps/ctrlProp139.xml"/><Relationship Id="rId14" Type="http://schemas.openxmlformats.org/officeDocument/2006/relationships/ctrlProp" Target="../ctrlProps/ctrlProp144.xm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0.xml"/><Relationship Id="rId13" Type="http://schemas.openxmlformats.org/officeDocument/2006/relationships/ctrlProp" Target="../ctrlProps/ctrlProp155.xml"/><Relationship Id="rId3" Type="http://schemas.openxmlformats.org/officeDocument/2006/relationships/drawing" Target="../drawings/drawing14.xml"/><Relationship Id="rId7" Type="http://schemas.openxmlformats.org/officeDocument/2006/relationships/ctrlProp" Target="../ctrlProps/ctrlProp149.xml"/><Relationship Id="rId12" Type="http://schemas.openxmlformats.org/officeDocument/2006/relationships/ctrlProp" Target="../ctrlProps/ctrlProp154.xml"/><Relationship Id="rId2" Type="http://schemas.openxmlformats.org/officeDocument/2006/relationships/printerSettings" Target="../printerSettings/printerSettings15.bin"/><Relationship Id="rId16" Type="http://schemas.openxmlformats.org/officeDocument/2006/relationships/ctrlProp" Target="../ctrlProps/ctrlProp158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48.xml"/><Relationship Id="rId11" Type="http://schemas.openxmlformats.org/officeDocument/2006/relationships/ctrlProp" Target="../ctrlProps/ctrlProp153.xml"/><Relationship Id="rId5" Type="http://schemas.openxmlformats.org/officeDocument/2006/relationships/ctrlProp" Target="../ctrlProps/ctrlProp147.xml"/><Relationship Id="rId15" Type="http://schemas.openxmlformats.org/officeDocument/2006/relationships/ctrlProp" Target="../ctrlProps/ctrlProp157.xml"/><Relationship Id="rId10" Type="http://schemas.openxmlformats.org/officeDocument/2006/relationships/ctrlProp" Target="../ctrlProps/ctrlProp152.xml"/><Relationship Id="rId4" Type="http://schemas.openxmlformats.org/officeDocument/2006/relationships/vmlDrawing" Target="../drawings/vmlDrawing14.vml"/><Relationship Id="rId9" Type="http://schemas.openxmlformats.org/officeDocument/2006/relationships/ctrlProp" Target="../ctrlProps/ctrlProp151.xml"/><Relationship Id="rId14" Type="http://schemas.openxmlformats.org/officeDocument/2006/relationships/ctrlProp" Target="../ctrlProps/ctrlProp156.xml"/></Relationships>
</file>

<file path=xl/worksheets/_rels/sheet1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2.xml"/><Relationship Id="rId13" Type="http://schemas.openxmlformats.org/officeDocument/2006/relationships/ctrlProp" Target="../ctrlProps/ctrlProp167.xml"/><Relationship Id="rId3" Type="http://schemas.openxmlformats.org/officeDocument/2006/relationships/drawing" Target="../drawings/drawing15.xml"/><Relationship Id="rId7" Type="http://schemas.openxmlformats.org/officeDocument/2006/relationships/ctrlProp" Target="../ctrlProps/ctrlProp161.xml"/><Relationship Id="rId12" Type="http://schemas.openxmlformats.org/officeDocument/2006/relationships/ctrlProp" Target="../ctrlProps/ctrlProp166.xml"/><Relationship Id="rId2" Type="http://schemas.openxmlformats.org/officeDocument/2006/relationships/printerSettings" Target="../printerSettings/printerSettings16.bin"/><Relationship Id="rId16" Type="http://schemas.openxmlformats.org/officeDocument/2006/relationships/ctrlProp" Target="../ctrlProps/ctrlProp170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60.xml"/><Relationship Id="rId11" Type="http://schemas.openxmlformats.org/officeDocument/2006/relationships/ctrlProp" Target="../ctrlProps/ctrlProp165.xml"/><Relationship Id="rId5" Type="http://schemas.openxmlformats.org/officeDocument/2006/relationships/ctrlProp" Target="../ctrlProps/ctrlProp159.xml"/><Relationship Id="rId15" Type="http://schemas.openxmlformats.org/officeDocument/2006/relationships/ctrlProp" Target="../ctrlProps/ctrlProp169.xml"/><Relationship Id="rId10" Type="http://schemas.openxmlformats.org/officeDocument/2006/relationships/ctrlProp" Target="../ctrlProps/ctrlProp164.xml"/><Relationship Id="rId4" Type="http://schemas.openxmlformats.org/officeDocument/2006/relationships/vmlDrawing" Target="../drawings/vmlDrawing15.vml"/><Relationship Id="rId9" Type="http://schemas.openxmlformats.org/officeDocument/2006/relationships/ctrlProp" Target="../ctrlProps/ctrlProp163.xml"/><Relationship Id="rId14" Type="http://schemas.openxmlformats.org/officeDocument/2006/relationships/ctrlProp" Target="../ctrlProps/ctrlProp168.xml"/></Relationships>
</file>

<file path=xl/worksheets/_rels/sheet1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74.xml"/><Relationship Id="rId13" Type="http://schemas.openxmlformats.org/officeDocument/2006/relationships/ctrlProp" Target="../ctrlProps/ctrlProp179.xml"/><Relationship Id="rId3" Type="http://schemas.openxmlformats.org/officeDocument/2006/relationships/drawing" Target="../drawings/drawing16.xml"/><Relationship Id="rId7" Type="http://schemas.openxmlformats.org/officeDocument/2006/relationships/ctrlProp" Target="../ctrlProps/ctrlProp173.xml"/><Relationship Id="rId12" Type="http://schemas.openxmlformats.org/officeDocument/2006/relationships/ctrlProp" Target="../ctrlProps/ctrlProp178.xml"/><Relationship Id="rId2" Type="http://schemas.openxmlformats.org/officeDocument/2006/relationships/printerSettings" Target="../printerSettings/printerSettings17.bin"/><Relationship Id="rId16" Type="http://schemas.openxmlformats.org/officeDocument/2006/relationships/ctrlProp" Target="../ctrlProps/ctrlProp182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72.xml"/><Relationship Id="rId11" Type="http://schemas.openxmlformats.org/officeDocument/2006/relationships/ctrlProp" Target="../ctrlProps/ctrlProp177.xml"/><Relationship Id="rId5" Type="http://schemas.openxmlformats.org/officeDocument/2006/relationships/ctrlProp" Target="../ctrlProps/ctrlProp171.xml"/><Relationship Id="rId15" Type="http://schemas.openxmlformats.org/officeDocument/2006/relationships/ctrlProp" Target="../ctrlProps/ctrlProp181.xml"/><Relationship Id="rId10" Type="http://schemas.openxmlformats.org/officeDocument/2006/relationships/ctrlProp" Target="../ctrlProps/ctrlProp176.xml"/><Relationship Id="rId4" Type="http://schemas.openxmlformats.org/officeDocument/2006/relationships/vmlDrawing" Target="../drawings/vmlDrawing16.vml"/><Relationship Id="rId9" Type="http://schemas.openxmlformats.org/officeDocument/2006/relationships/ctrlProp" Target="../ctrlProps/ctrlProp175.xml"/><Relationship Id="rId14" Type="http://schemas.openxmlformats.org/officeDocument/2006/relationships/ctrlProp" Target="../ctrlProps/ctrlProp180.xm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6.xml"/><Relationship Id="rId13" Type="http://schemas.openxmlformats.org/officeDocument/2006/relationships/ctrlProp" Target="../ctrlProps/ctrlProp191.xml"/><Relationship Id="rId3" Type="http://schemas.openxmlformats.org/officeDocument/2006/relationships/drawing" Target="../drawings/drawing17.xml"/><Relationship Id="rId7" Type="http://schemas.openxmlformats.org/officeDocument/2006/relationships/ctrlProp" Target="../ctrlProps/ctrlProp185.xml"/><Relationship Id="rId12" Type="http://schemas.openxmlformats.org/officeDocument/2006/relationships/ctrlProp" Target="../ctrlProps/ctrlProp190.xml"/><Relationship Id="rId2" Type="http://schemas.openxmlformats.org/officeDocument/2006/relationships/printerSettings" Target="../printerSettings/printerSettings18.bin"/><Relationship Id="rId16" Type="http://schemas.openxmlformats.org/officeDocument/2006/relationships/ctrlProp" Target="../ctrlProps/ctrlProp194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84.xml"/><Relationship Id="rId11" Type="http://schemas.openxmlformats.org/officeDocument/2006/relationships/ctrlProp" Target="../ctrlProps/ctrlProp189.xml"/><Relationship Id="rId5" Type="http://schemas.openxmlformats.org/officeDocument/2006/relationships/ctrlProp" Target="../ctrlProps/ctrlProp183.xml"/><Relationship Id="rId15" Type="http://schemas.openxmlformats.org/officeDocument/2006/relationships/ctrlProp" Target="../ctrlProps/ctrlProp193.xml"/><Relationship Id="rId10" Type="http://schemas.openxmlformats.org/officeDocument/2006/relationships/ctrlProp" Target="../ctrlProps/ctrlProp188.xml"/><Relationship Id="rId4" Type="http://schemas.openxmlformats.org/officeDocument/2006/relationships/vmlDrawing" Target="../drawings/vmlDrawing17.vml"/><Relationship Id="rId9" Type="http://schemas.openxmlformats.org/officeDocument/2006/relationships/ctrlProp" Target="../ctrlProps/ctrlProp187.xml"/><Relationship Id="rId14" Type="http://schemas.openxmlformats.org/officeDocument/2006/relationships/ctrlProp" Target="../ctrlProps/ctrlProp19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13" Type="http://schemas.openxmlformats.org/officeDocument/2006/relationships/ctrlProp" Target="../ctrlProps/ctrlProp11.xml"/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2" Type="http://schemas.openxmlformats.org/officeDocument/2006/relationships/printerSettings" Target="../printerSettings/printerSettings3.bin"/><Relationship Id="rId16" Type="http://schemas.openxmlformats.org/officeDocument/2006/relationships/ctrlProp" Target="../ctrlProps/ctrlProp14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10" Type="http://schemas.openxmlformats.org/officeDocument/2006/relationships/ctrlProp" Target="../ctrlProps/ctrlProp8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8.xml"/><Relationship Id="rId13" Type="http://schemas.openxmlformats.org/officeDocument/2006/relationships/ctrlProp" Target="../ctrlProps/ctrlProp23.xml"/><Relationship Id="rId3" Type="http://schemas.openxmlformats.org/officeDocument/2006/relationships/drawing" Target="../drawings/drawing3.xml"/><Relationship Id="rId7" Type="http://schemas.openxmlformats.org/officeDocument/2006/relationships/ctrlProp" Target="../ctrlProps/ctrlProp17.xml"/><Relationship Id="rId12" Type="http://schemas.openxmlformats.org/officeDocument/2006/relationships/ctrlProp" Target="../ctrlProps/ctrlProp22.xml"/><Relationship Id="rId2" Type="http://schemas.openxmlformats.org/officeDocument/2006/relationships/printerSettings" Target="../printerSettings/printerSettings4.bin"/><Relationship Id="rId16" Type="http://schemas.openxmlformats.org/officeDocument/2006/relationships/ctrlProp" Target="../ctrlProps/ctrlProp26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16.xml"/><Relationship Id="rId11" Type="http://schemas.openxmlformats.org/officeDocument/2006/relationships/ctrlProp" Target="../ctrlProps/ctrlProp21.xml"/><Relationship Id="rId5" Type="http://schemas.openxmlformats.org/officeDocument/2006/relationships/ctrlProp" Target="../ctrlProps/ctrlProp15.xml"/><Relationship Id="rId15" Type="http://schemas.openxmlformats.org/officeDocument/2006/relationships/ctrlProp" Target="../ctrlProps/ctrlProp25.xml"/><Relationship Id="rId10" Type="http://schemas.openxmlformats.org/officeDocument/2006/relationships/ctrlProp" Target="../ctrlProps/ctrlProp20.xml"/><Relationship Id="rId4" Type="http://schemas.openxmlformats.org/officeDocument/2006/relationships/vmlDrawing" Target="../drawings/vmlDrawing3.vml"/><Relationship Id="rId9" Type="http://schemas.openxmlformats.org/officeDocument/2006/relationships/ctrlProp" Target="../ctrlProps/ctrlProp19.xml"/><Relationship Id="rId14" Type="http://schemas.openxmlformats.org/officeDocument/2006/relationships/ctrlProp" Target="../ctrlProps/ctrlProp24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drawing" Target="../drawings/drawing4.x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printerSettings" Target="../printerSettings/printerSettings5.bin"/><Relationship Id="rId16" Type="http://schemas.openxmlformats.org/officeDocument/2006/relationships/ctrlProp" Target="../ctrlProps/ctrlProp38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10" Type="http://schemas.openxmlformats.org/officeDocument/2006/relationships/ctrlProp" Target="../ctrlProps/ctrlProp32.xml"/><Relationship Id="rId4" Type="http://schemas.openxmlformats.org/officeDocument/2006/relationships/vmlDrawing" Target="../drawings/vmlDrawing4.v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2.xml"/><Relationship Id="rId13" Type="http://schemas.openxmlformats.org/officeDocument/2006/relationships/ctrlProp" Target="../ctrlProps/ctrlProp47.xml"/><Relationship Id="rId3" Type="http://schemas.openxmlformats.org/officeDocument/2006/relationships/drawing" Target="../drawings/drawing5.xml"/><Relationship Id="rId7" Type="http://schemas.openxmlformats.org/officeDocument/2006/relationships/ctrlProp" Target="../ctrlProps/ctrlProp41.xml"/><Relationship Id="rId12" Type="http://schemas.openxmlformats.org/officeDocument/2006/relationships/ctrlProp" Target="../ctrlProps/ctrlProp46.xml"/><Relationship Id="rId2" Type="http://schemas.openxmlformats.org/officeDocument/2006/relationships/printerSettings" Target="../printerSettings/printerSettings6.bin"/><Relationship Id="rId16" Type="http://schemas.openxmlformats.org/officeDocument/2006/relationships/ctrlProp" Target="../ctrlProps/ctrlProp50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40.xml"/><Relationship Id="rId11" Type="http://schemas.openxmlformats.org/officeDocument/2006/relationships/ctrlProp" Target="../ctrlProps/ctrlProp45.xml"/><Relationship Id="rId5" Type="http://schemas.openxmlformats.org/officeDocument/2006/relationships/ctrlProp" Target="../ctrlProps/ctrlProp39.xml"/><Relationship Id="rId15" Type="http://schemas.openxmlformats.org/officeDocument/2006/relationships/ctrlProp" Target="../ctrlProps/ctrlProp49.xml"/><Relationship Id="rId10" Type="http://schemas.openxmlformats.org/officeDocument/2006/relationships/ctrlProp" Target="../ctrlProps/ctrlProp44.xml"/><Relationship Id="rId4" Type="http://schemas.openxmlformats.org/officeDocument/2006/relationships/vmlDrawing" Target="../drawings/vmlDrawing5.vml"/><Relationship Id="rId9" Type="http://schemas.openxmlformats.org/officeDocument/2006/relationships/ctrlProp" Target="../ctrlProps/ctrlProp43.xml"/><Relationship Id="rId14" Type="http://schemas.openxmlformats.org/officeDocument/2006/relationships/ctrlProp" Target="../ctrlProps/ctrlProp48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4.xml"/><Relationship Id="rId13" Type="http://schemas.openxmlformats.org/officeDocument/2006/relationships/ctrlProp" Target="../ctrlProps/ctrlProp59.xml"/><Relationship Id="rId3" Type="http://schemas.openxmlformats.org/officeDocument/2006/relationships/drawing" Target="../drawings/drawing6.xml"/><Relationship Id="rId7" Type="http://schemas.openxmlformats.org/officeDocument/2006/relationships/ctrlProp" Target="../ctrlProps/ctrlProp53.xml"/><Relationship Id="rId12" Type="http://schemas.openxmlformats.org/officeDocument/2006/relationships/ctrlProp" Target="../ctrlProps/ctrlProp58.xml"/><Relationship Id="rId2" Type="http://schemas.openxmlformats.org/officeDocument/2006/relationships/printerSettings" Target="../printerSettings/printerSettings7.bin"/><Relationship Id="rId16" Type="http://schemas.openxmlformats.org/officeDocument/2006/relationships/ctrlProp" Target="../ctrlProps/ctrlProp62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52.xml"/><Relationship Id="rId11" Type="http://schemas.openxmlformats.org/officeDocument/2006/relationships/ctrlProp" Target="../ctrlProps/ctrlProp57.xml"/><Relationship Id="rId5" Type="http://schemas.openxmlformats.org/officeDocument/2006/relationships/ctrlProp" Target="../ctrlProps/ctrlProp51.xml"/><Relationship Id="rId15" Type="http://schemas.openxmlformats.org/officeDocument/2006/relationships/ctrlProp" Target="../ctrlProps/ctrlProp61.xml"/><Relationship Id="rId10" Type="http://schemas.openxmlformats.org/officeDocument/2006/relationships/ctrlProp" Target="../ctrlProps/ctrlProp56.xml"/><Relationship Id="rId4" Type="http://schemas.openxmlformats.org/officeDocument/2006/relationships/vmlDrawing" Target="../drawings/vmlDrawing6.vml"/><Relationship Id="rId9" Type="http://schemas.openxmlformats.org/officeDocument/2006/relationships/ctrlProp" Target="../ctrlProps/ctrlProp55.xml"/><Relationship Id="rId14" Type="http://schemas.openxmlformats.org/officeDocument/2006/relationships/ctrlProp" Target="../ctrlProps/ctrlProp60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6.xml"/><Relationship Id="rId13" Type="http://schemas.openxmlformats.org/officeDocument/2006/relationships/ctrlProp" Target="../ctrlProps/ctrlProp71.xml"/><Relationship Id="rId3" Type="http://schemas.openxmlformats.org/officeDocument/2006/relationships/drawing" Target="../drawings/drawing7.xml"/><Relationship Id="rId7" Type="http://schemas.openxmlformats.org/officeDocument/2006/relationships/ctrlProp" Target="../ctrlProps/ctrlProp65.xml"/><Relationship Id="rId12" Type="http://schemas.openxmlformats.org/officeDocument/2006/relationships/ctrlProp" Target="../ctrlProps/ctrlProp70.xml"/><Relationship Id="rId2" Type="http://schemas.openxmlformats.org/officeDocument/2006/relationships/printerSettings" Target="../printerSettings/printerSettings8.bin"/><Relationship Id="rId16" Type="http://schemas.openxmlformats.org/officeDocument/2006/relationships/ctrlProp" Target="../ctrlProps/ctrlProp74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64.xml"/><Relationship Id="rId11" Type="http://schemas.openxmlformats.org/officeDocument/2006/relationships/ctrlProp" Target="../ctrlProps/ctrlProp69.xml"/><Relationship Id="rId5" Type="http://schemas.openxmlformats.org/officeDocument/2006/relationships/ctrlProp" Target="../ctrlProps/ctrlProp63.xml"/><Relationship Id="rId15" Type="http://schemas.openxmlformats.org/officeDocument/2006/relationships/ctrlProp" Target="../ctrlProps/ctrlProp73.xml"/><Relationship Id="rId10" Type="http://schemas.openxmlformats.org/officeDocument/2006/relationships/ctrlProp" Target="../ctrlProps/ctrlProp68.xml"/><Relationship Id="rId4" Type="http://schemas.openxmlformats.org/officeDocument/2006/relationships/vmlDrawing" Target="../drawings/vmlDrawing7.vml"/><Relationship Id="rId9" Type="http://schemas.openxmlformats.org/officeDocument/2006/relationships/ctrlProp" Target="../ctrlProps/ctrlProp67.xml"/><Relationship Id="rId14" Type="http://schemas.openxmlformats.org/officeDocument/2006/relationships/ctrlProp" Target="../ctrlProps/ctrlProp72.xm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8.xml"/><Relationship Id="rId13" Type="http://schemas.openxmlformats.org/officeDocument/2006/relationships/ctrlProp" Target="../ctrlProps/ctrlProp83.xml"/><Relationship Id="rId3" Type="http://schemas.openxmlformats.org/officeDocument/2006/relationships/drawing" Target="../drawings/drawing8.xml"/><Relationship Id="rId7" Type="http://schemas.openxmlformats.org/officeDocument/2006/relationships/ctrlProp" Target="../ctrlProps/ctrlProp77.xml"/><Relationship Id="rId12" Type="http://schemas.openxmlformats.org/officeDocument/2006/relationships/ctrlProp" Target="../ctrlProps/ctrlProp82.xml"/><Relationship Id="rId2" Type="http://schemas.openxmlformats.org/officeDocument/2006/relationships/printerSettings" Target="../printerSettings/printerSettings9.bin"/><Relationship Id="rId16" Type="http://schemas.openxmlformats.org/officeDocument/2006/relationships/ctrlProp" Target="../ctrlProps/ctrlProp86.xml"/><Relationship Id="rId1" Type="http://schemas.openxmlformats.org/officeDocument/2006/relationships/hyperlink" Target="https://guilde.systhemes.ca/www/membres/recherche.jsp" TargetMode="External"/><Relationship Id="rId6" Type="http://schemas.openxmlformats.org/officeDocument/2006/relationships/ctrlProp" Target="../ctrlProps/ctrlProp76.xml"/><Relationship Id="rId11" Type="http://schemas.openxmlformats.org/officeDocument/2006/relationships/ctrlProp" Target="../ctrlProps/ctrlProp81.xml"/><Relationship Id="rId5" Type="http://schemas.openxmlformats.org/officeDocument/2006/relationships/ctrlProp" Target="../ctrlProps/ctrlProp75.xml"/><Relationship Id="rId15" Type="http://schemas.openxmlformats.org/officeDocument/2006/relationships/ctrlProp" Target="../ctrlProps/ctrlProp85.xml"/><Relationship Id="rId10" Type="http://schemas.openxmlformats.org/officeDocument/2006/relationships/ctrlProp" Target="../ctrlProps/ctrlProp80.xml"/><Relationship Id="rId4" Type="http://schemas.openxmlformats.org/officeDocument/2006/relationships/vmlDrawing" Target="../drawings/vmlDrawing8.vml"/><Relationship Id="rId9" Type="http://schemas.openxmlformats.org/officeDocument/2006/relationships/ctrlProp" Target="../ctrlProps/ctrlProp79.xml"/><Relationship Id="rId14" Type="http://schemas.openxmlformats.org/officeDocument/2006/relationships/ctrlProp" Target="../ctrlProps/ctrlProp8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A4E2E-B153-4477-8FF0-0FCFB13CDC8D}">
  <dimension ref="A1:S61"/>
  <sheetViews>
    <sheetView tabSelected="1" view="pageLayout" zoomScale="110" zoomScaleNormal="120" zoomScalePageLayoutView="110" workbookViewId="0">
      <selection activeCell="B2" sqref="B2:C2"/>
    </sheetView>
  </sheetViews>
  <sheetFormatPr baseColWidth="10" defaultColWidth="11.44140625" defaultRowHeight="14.4" x14ac:dyDescent="0.3"/>
  <cols>
    <col min="1" max="1" width="11.44140625" customWidth="1"/>
    <col min="2" max="2" width="4.5546875" customWidth="1"/>
    <col min="3" max="3" width="19.33203125" customWidth="1"/>
    <col min="4" max="6" width="20.33203125" customWidth="1"/>
    <col min="7" max="8" width="15" customWidth="1"/>
    <col min="9" max="20" width="6.44140625" customWidth="1"/>
    <col min="21" max="21" width="8.5546875" customWidth="1"/>
    <col min="22" max="22" width="9.5546875" customWidth="1"/>
  </cols>
  <sheetData>
    <row r="1" spans="1:18" ht="13.2" customHeight="1" x14ac:dyDescent="0.3">
      <c r="A1" s="71"/>
      <c r="B1" s="71"/>
      <c r="C1" s="71"/>
      <c r="D1" s="62"/>
      <c r="E1" s="62"/>
      <c r="F1" s="62"/>
    </row>
    <row r="2" spans="1:18" ht="15.75" customHeight="1" x14ac:dyDescent="0.3">
      <c r="A2" s="72" t="s">
        <v>0</v>
      </c>
      <c r="B2" s="114"/>
      <c r="C2" s="114"/>
      <c r="D2" s="72" t="s">
        <v>1</v>
      </c>
      <c r="E2" s="114"/>
      <c r="F2" s="114"/>
      <c r="G2" s="12"/>
      <c r="H2" s="12"/>
      <c r="I2" s="12"/>
      <c r="J2" s="11"/>
    </row>
    <row r="3" spans="1:18" ht="15.75" customHeight="1" x14ac:dyDescent="0.3">
      <c r="A3" s="72" t="s">
        <v>2</v>
      </c>
      <c r="B3" s="114"/>
      <c r="C3" s="114"/>
      <c r="D3" s="114"/>
      <c r="E3" s="114"/>
      <c r="F3" s="114"/>
      <c r="G3" s="12"/>
      <c r="H3" s="12"/>
      <c r="I3" s="12"/>
      <c r="J3" s="11"/>
    </row>
    <row r="4" spans="1:18" ht="15.75" customHeight="1" x14ac:dyDescent="0.3">
      <c r="A4" s="72" t="s">
        <v>84</v>
      </c>
      <c r="B4" s="73"/>
      <c r="C4" s="74"/>
      <c r="D4" s="55"/>
      <c r="E4" s="111" t="b">
        <v>0</v>
      </c>
      <c r="F4" s="111" t="b">
        <v>0</v>
      </c>
      <c r="G4" s="12"/>
      <c r="H4" s="12"/>
      <c r="I4" s="12"/>
      <c r="J4" s="11"/>
    </row>
    <row r="5" spans="1:18" ht="15.75" customHeight="1" x14ac:dyDescent="0.3">
      <c r="A5" s="55" t="s">
        <v>3</v>
      </c>
      <c r="B5" s="7"/>
      <c r="C5" s="116"/>
      <c r="D5" s="116"/>
      <c r="E5" s="72" t="s">
        <v>4</v>
      </c>
      <c r="F5" s="110"/>
    </row>
    <row r="6" spans="1:18" ht="15.75" customHeight="1" x14ac:dyDescent="0.3">
      <c r="A6" s="55"/>
      <c r="B6" s="62"/>
      <c r="C6" s="75"/>
      <c r="D6" s="75"/>
      <c r="E6" s="75"/>
      <c r="F6" s="75"/>
    </row>
    <row r="7" spans="1:18" ht="19.5" customHeight="1" x14ac:dyDescent="0.3">
      <c r="A7" s="123" t="s">
        <v>5</v>
      </c>
      <c r="B7" s="123"/>
      <c r="C7" s="123"/>
      <c r="D7" s="123"/>
      <c r="E7" s="123"/>
      <c r="F7" s="123"/>
      <c r="G7" s="13"/>
      <c r="H7" s="13"/>
      <c r="I7" s="13"/>
      <c r="J7" s="13"/>
      <c r="K7" s="13"/>
      <c r="L7" s="13"/>
      <c r="M7" s="13"/>
      <c r="N7" s="13"/>
      <c r="O7" s="13"/>
      <c r="P7" s="13"/>
      <c r="Q7" s="14"/>
      <c r="R7" s="14"/>
    </row>
    <row r="8" spans="1:18" ht="51.75" customHeight="1" thickBot="1" x14ac:dyDescent="0.35">
      <c r="A8" s="124" t="s">
        <v>6</v>
      </c>
      <c r="B8" s="125"/>
      <c r="C8" s="126"/>
      <c r="D8" s="37" t="s">
        <v>81</v>
      </c>
      <c r="E8" s="37" t="s">
        <v>7</v>
      </c>
      <c r="F8" s="38" t="s">
        <v>85</v>
      </c>
      <c r="G8" s="15"/>
      <c r="H8" s="15"/>
      <c r="I8" s="15"/>
      <c r="J8" s="15"/>
      <c r="K8" s="15"/>
      <c r="L8" s="16"/>
      <c r="M8" s="13"/>
      <c r="N8" s="13"/>
      <c r="O8" s="14"/>
      <c r="P8" s="14"/>
    </row>
    <row r="9" spans="1:18" ht="15.75" customHeight="1" thickTop="1" x14ac:dyDescent="0.3">
      <c r="A9" s="120">
        <f>'Musicien 1'!B1</f>
        <v>0</v>
      </c>
      <c r="B9" s="121"/>
      <c r="C9" s="122"/>
      <c r="D9" s="76">
        <f>('Musicien 1'!D37)+('Musicien 1'!D38)+('Musicien 1'!D39)</f>
        <v>0</v>
      </c>
      <c r="E9" s="77">
        <f>'Musicien 1'!D40</f>
        <v>0</v>
      </c>
      <c r="F9" s="78">
        <f>'Musicien 1'!D41</f>
        <v>0</v>
      </c>
      <c r="G9" s="17"/>
      <c r="H9" s="18"/>
      <c r="I9" s="17"/>
      <c r="J9" s="19"/>
      <c r="K9" s="17"/>
      <c r="L9" s="15"/>
      <c r="M9" s="15"/>
      <c r="N9" s="15"/>
    </row>
    <row r="10" spans="1:18" ht="15.75" customHeight="1" x14ac:dyDescent="0.3">
      <c r="A10" s="117">
        <f>'Musicien 2'!B1</f>
        <v>0</v>
      </c>
      <c r="B10" s="118"/>
      <c r="C10" s="119"/>
      <c r="D10" s="79">
        <f>('Musicien 2'!D37)+('Musicien 2'!D38)+('Musicien 2'!D39)</f>
        <v>0</v>
      </c>
      <c r="E10" s="80">
        <f>'Musicien 2'!D40</f>
        <v>0</v>
      </c>
      <c r="F10" s="81">
        <f>'Musicien 2'!D41</f>
        <v>0</v>
      </c>
      <c r="G10" s="17"/>
      <c r="H10" s="18"/>
      <c r="I10" s="17"/>
      <c r="J10" s="20"/>
      <c r="K10" s="17"/>
      <c r="L10" s="17"/>
      <c r="M10" s="18"/>
      <c r="N10" s="21"/>
    </row>
    <row r="11" spans="1:18" ht="15.75" customHeight="1" x14ac:dyDescent="0.3">
      <c r="A11" s="117">
        <f>'Musicien 3'!B1</f>
        <v>0</v>
      </c>
      <c r="B11" s="118"/>
      <c r="C11" s="119"/>
      <c r="D11" s="79">
        <f>('Musicien 3'!D37)+('Musicien 3'!D38)+('Musicien 3'!D39)</f>
        <v>0</v>
      </c>
      <c r="E11" s="80">
        <f>'Musicien 3'!D40</f>
        <v>0</v>
      </c>
      <c r="F11" s="82">
        <f>'Musicien 3'!D41</f>
        <v>0</v>
      </c>
      <c r="G11" s="22"/>
      <c r="H11" s="18"/>
      <c r="I11" s="22"/>
      <c r="J11" s="23"/>
      <c r="K11" s="22"/>
      <c r="L11" s="17"/>
      <c r="M11" s="18"/>
      <c r="N11" s="22"/>
    </row>
    <row r="12" spans="1:18" ht="15.75" customHeight="1" x14ac:dyDescent="0.3">
      <c r="A12" s="117">
        <f>'Musicien 4'!B1</f>
        <v>0</v>
      </c>
      <c r="B12" s="118"/>
      <c r="C12" s="119"/>
      <c r="D12" s="79">
        <f>('Musicien 4'!D37)+('Musicien 4'!D38)+('Musicien 4'!D39)</f>
        <v>0</v>
      </c>
      <c r="E12" s="80">
        <f>'Musicien 4'!D40</f>
        <v>0</v>
      </c>
      <c r="F12" s="81">
        <f>'Musicien 4'!D41</f>
        <v>0</v>
      </c>
      <c r="G12" s="17"/>
      <c r="H12" s="24"/>
      <c r="I12" s="17"/>
      <c r="J12" s="23"/>
      <c r="K12" s="17"/>
      <c r="L12" s="17"/>
      <c r="M12" s="24"/>
      <c r="N12" s="17"/>
      <c r="O12" s="23"/>
      <c r="P12" s="17"/>
      <c r="Q12" s="18"/>
      <c r="R12" s="17"/>
    </row>
    <row r="13" spans="1:18" ht="15.75" customHeight="1" x14ac:dyDescent="0.3">
      <c r="A13" s="117">
        <f>'Musicien 5'!B1</f>
        <v>0</v>
      </c>
      <c r="B13" s="118"/>
      <c r="C13" s="119"/>
      <c r="D13" s="79">
        <f>('Musicien 5'!D37)+('Musicien 5'!D38)+('Musicien 5'!D39)</f>
        <v>0</v>
      </c>
      <c r="E13" s="80">
        <f>'Musicien 5'!D40</f>
        <v>0</v>
      </c>
      <c r="F13" s="82">
        <f>'Musicien 5'!D41</f>
        <v>0</v>
      </c>
      <c r="G13" s="17"/>
      <c r="H13" s="18"/>
      <c r="I13" s="17"/>
      <c r="J13" s="19"/>
      <c r="K13" s="17"/>
      <c r="L13" s="17"/>
      <c r="M13" s="24"/>
      <c r="N13" s="17"/>
      <c r="O13" s="23"/>
      <c r="P13" s="17"/>
      <c r="Q13" s="25"/>
      <c r="R13" s="25"/>
    </row>
    <row r="14" spans="1:18" ht="15.75" customHeight="1" x14ac:dyDescent="0.3">
      <c r="A14" s="117">
        <f>'Musicien 6'!B1</f>
        <v>0</v>
      </c>
      <c r="B14" s="118"/>
      <c r="C14" s="119"/>
      <c r="D14" s="79">
        <f>('Musicien 6'!D37)+('Musicien 6'!D38)+('Musicien 6'!D39)</f>
        <v>0</v>
      </c>
      <c r="E14" s="80">
        <f>'Musicien 6'!D40</f>
        <v>0</v>
      </c>
      <c r="F14" s="81">
        <f>'Musicien 6'!D41</f>
        <v>0</v>
      </c>
      <c r="G14" s="18"/>
      <c r="H14" s="17"/>
      <c r="I14" s="19"/>
      <c r="J14" s="17"/>
      <c r="K14" s="19"/>
      <c r="L14" s="17"/>
      <c r="M14" s="18"/>
      <c r="N14" s="17"/>
      <c r="O14" s="19"/>
      <c r="P14" s="17"/>
      <c r="Q14" s="18"/>
      <c r="R14" s="17"/>
    </row>
    <row r="15" spans="1:18" ht="15.75" customHeight="1" x14ac:dyDescent="0.3">
      <c r="A15" s="117">
        <f>'Musicien 7'!B1</f>
        <v>0</v>
      </c>
      <c r="B15" s="118"/>
      <c r="C15" s="119"/>
      <c r="D15" s="79">
        <f>('Musicien 7'!D37)+('Musicien 7'!D38)+('Musicien 7'!D39)</f>
        <v>0</v>
      </c>
      <c r="E15" s="80">
        <f>'Musicien 7'!D40</f>
        <v>0</v>
      </c>
      <c r="F15" s="81">
        <f>'Musicien 7'!D41</f>
        <v>0</v>
      </c>
      <c r="G15" s="18"/>
      <c r="H15" s="17"/>
      <c r="I15" s="19"/>
      <c r="J15" s="17"/>
      <c r="K15" s="19"/>
      <c r="L15" s="17"/>
      <c r="M15" s="18"/>
      <c r="N15" s="17"/>
      <c r="O15" s="19"/>
      <c r="P15" s="17"/>
      <c r="Q15" s="18"/>
      <c r="R15" s="17"/>
    </row>
    <row r="16" spans="1:18" ht="15.75" customHeight="1" x14ac:dyDescent="0.3">
      <c r="A16" s="117">
        <f>'Musicien 8'!B1</f>
        <v>0</v>
      </c>
      <c r="B16" s="118"/>
      <c r="C16" s="119"/>
      <c r="D16" s="79">
        <f>('Musicien 8'!D37)+('Musicien 8'!D38)+('Musicien 8'!D39)</f>
        <v>0</v>
      </c>
      <c r="E16" s="80">
        <f>'Musicien 8'!D40</f>
        <v>0</v>
      </c>
      <c r="F16" s="81">
        <f>'Musicien 8'!D41</f>
        <v>0</v>
      </c>
      <c r="G16" s="18"/>
      <c r="H16" s="17"/>
      <c r="I16" s="19"/>
      <c r="J16" s="17"/>
      <c r="K16" s="19"/>
      <c r="L16" s="17"/>
      <c r="M16" s="18"/>
      <c r="N16" s="17"/>
      <c r="O16" s="19"/>
      <c r="P16" s="17"/>
      <c r="Q16" s="18"/>
      <c r="R16" s="17"/>
    </row>
    <row r="17" spans="1:19" ht="15.75" customHeight="1" x14ac:dyDescent="0.3">
      <c r="A17" s="117">
        <f>'Musicien 9'!B1</f>
        <v>0</v>
      </c>
      <c r="B17" s="118"/>
      <c r="C17" s="119"/>
      <c r="D17" s="79">
        <f>('Musicien 9'!D37)+('Musicien 9'!D38)+('Musicien 9'!D39)</f>
        <v>0</v>
      </c>
      <c r="E17" s="80">
        <f>'Musicien 9'!D40</f>
        <v>0</v>
      </c>
      <c r="F17" s="81">
        <f>'Musicien 9'!D41</f>
        <v>0</v>
      </c>
      <c r="G17" s="18"/>
      <c r="H17" s="17"/>
      <c r="I17" s="19"/>
      <c r="J17" s="17"/>
      <c r="K17" s="19"/>
      <c r="L17" s="17"/>
      <c r="M17" s="18"/>
      <c r="N17" s="17"/>
      <c r="O17" s="19"/>
      <c r="P17" s="17"/>
      <c r="Q17" s="18"/>
      <c r="R17" s="17"/>
    </row>
    <row r="18" spans="1:19" ht="15.75" customHeight="1" x14ac:dyDescent="0.3">
      <c r="A18" s="117">
        <f>'Musicien 10'!B1</f>
        <v>0</v>
      </c>
      <c r="B18" s="118"/>
      <c r="C18" s="119"/>
      <c r="D18" s="79">
        <f>('Musicien 10'!D37)+('Musicien 10'!D38)+('Musicien 10'!D39)</f>
        <v>0</v>
      </c>
      <c r="E18" s="80">
        <f>'Musicien 10'!D40</f>
        <v>0</v>
      </c>
      <c r="F18" s="81">
        <f>'Musicien 10'!D41</f>
        <v>0</v>
      </c>
      <c r="G18" s="18"/>
      <c r="H18" s="17"/>
      <c r="I18" s="19"/>
      <c r="J18" s="17"/>
      <c r="K18" s="19"/>
      <c r="L18" s="17"/>
      <c r="M18" s="18"/>
      <c r="N18" s="17"/>
      <c r="O18" s="19"/>
      <c r="P18" s="17"/>
      <c r="Q18" s="18"/>
      <c r="R18" s="17"/>
    </row>
    <row r="19" spans="1:19" ht="15.75" customHeight="1" x14ac:dyDescent="0.3">
      <c r="A19" s="117">
        <f>'Musicien 11'!B1</f>
        <v>0</v>
      </c>
      <c r="B19" s="118"/>
      <c r="C19" s="119"/>
      <c r="D19" s="79">
        <f>('Musicien 11'!D37)+('Musicien 11'!D38)+('Musicien 11'!D39)</f>
        <v>0</v>
      </c>
      <c r="E19" s="80">
        <f>'Musicien 11'!D40</f>
        <v>0</v>
      </c>
      <c r="F19" s="81">
        <f>'Musicien 11'!D41</f>
        <v>0</v>
      </c>
      <c r="G19" s="18"/>
      <c r="H19" s="17"/>
      <c r="I19" s="19"/>
      <c r="J19" s="17"/>
      <c r="K19" s="19"/>
      <c r="L19" s="17"/>
      <c r="M19" s="18"/>
      <c r="N19" s="17"/>
      <c r="O19" s="19"/>
      <c r="P19" s="17"/>
      <c r="Q19" s="18"/>
      <c r="R19" s="17"/>
    </row>
    <row r="20" spans="1:19" ht="15.75" customHeight="1" x14ac:dyDescent="0.3">
      <c r="A20" s="117">
        <f>'Musicien 12'!B1</f>
        <v>0</v>
      </c>
      <c r="B20" s="118"/>
      <c r="C20" s="119"/>
      <c r="D20" s="79">
        <f>('Musicien 12'!D37)+('Musicien 12'!D38)+('Musicien 12'!D39)</f>
        <v>0</v>
      </c>
      <c r="E20" s="80">
        <f>'Musicien 12'!D40</f>
        <v>0</v>
      </c>
      <c r="F20" s="81">
        <f>'Musicien 12'!D41</f>
        <v>0</v>
      </c>
      <c r="G20" s="18"/>
      <c r="H20" s="17"/>
      <c r="I20" s="19"/>
      <c r="J20" s="17"/>
      <c r="K20" s="19"/>
      <c r="L20" s="17"/>
      <c r="M20" s="18"/>
      <c r="N20" s="17"/>
      <c r="O20" s="19"/>
      <c r="P20" s="17"/>
      <c r="Q20" s="18"/>
      <c r="R20" s="17"/>
    </row>
    <row r="21" spans="1:19" ht="15.75" customHeight="1" x14ac:dyDescent="0.3">
      <c r="A21" s="117">
        <f>'Musicien 13'!B1</f>
        <v>0</v>
      </c>
      <c r="B21" s="118"/>
      <c r="C21" s="119"/>
      <c r="D21" s="79">
        <f>('Musicien 13'!D37)+('Musicien 13'!D38)+('Musicien 13'!D39)</f>
        <v>0</v>
      </c>
      <c r="E21" s="80">
        <f>'Musicien 13'!D40</f>
        <v>0</v>
      </c>
      <c r="F21" s="81">
        <f>'Musicien 13'!D41</f>
        <v>0</v>
      </c>
      <c r="G21" s="18"/>
      <c r="H21" s="17"/>
      <c r="I21" s="19"/>
      <c r="J21" s="17"/>
      <c r="K21" s="19"/>
      <c r="L21" s="17"/>
      <c r="M21" s="18"/>
      <c r="N21" s="17"/>
      <c r="O21" s="19"/>
      <c r="P21" s="17"/>
      <c r="Q21" s="18"/>
      <c r="R21" s="17"/>
    </row>
    <row r="22" spans="1:19" ht="15.75" customHeight="1" x14ac:dyDescent="0.3">
      <c r="A22" s="117">
        <f>'Musicien 14'!B1</f>
        <v>0</v>
      </c>
      <c r="B22" s="118"/>
      <c r="C22" s="119"/>
      <c r="D22" s="79">
        <f>('Musicien 14'!D37)+('Musicien 14'!D38)+('Musicien 14'!D39)</f>
        <v>0</v>
      </c>
      <c r="E22" s="80">
        <f>'Musicien 14'!D40</f>
        <v>0</v>
      </c>
      <c r="F22" s="82">
        <f>'Musicien 14'!D41</f>
        <v>0</v>
      </c>
      <c r="I22" s="26"/>
      <c r="J22" s="26"/>
      <c r="K22" s="27"/>
      <c r="L22" s="27"/>
      <c r="M22" s="27"/>
      <c r="N22" s="27"/>
      <c r="O22" s="27"/>
      <c r="P22" s="28"/>
    </row>
    <row r="23" spans="1:19" ht="15.75" customHeight="1" x14ac:dyDescent="0.3">
      <c r="A23" s="117">
        <f>'Musicien 15'!B1</f>
        <v>0</v>
      </c>
      <c r="B23" s="118"/>
      <c r="C23" s="119"/>
      <c r="D23" s="79">
        <f>('Musicien 15'!D37)+('Musicien 15'!D38)+('Musicien 15'!D39)</f>
        <v>0</v>
      </c>
      <c r="E23" s="80">
        <f>'Musicien 15'!D40</f>
        <v>0</v>
      </c>
      <c r="F23" s="81">
        <f>'Musicien 15'!D41</f>
        <v>0</v>
      </c>
      <c r="G23" s="29"/>
      <c r="H23" s="30"/>
      <c r="I23" s="9"/>
      <c r="J23" s="9"/>
      <c r="K23" s="9"/>
      <c r="L23" s="9"/>
      <c r="M23" s="9"/>
      <c r="N23" s="9"/>
      <c r="O23" s="9"/>
      <c r="P23" s="8"/>
      <c r="Q23" s="8"/>
    </row>
    <row r="24" spans="1:19" ht="15.75" customHeight="1" thickBot="1" x14ac:dyDescent="0.35">
      <c r="A24" s="117">
        <f>'Musicien 16'!B1</f>
        <v>0</v>
      </c>
      <c r="B24" s="118"/>
      <c r="C24" s="119"/>
      <c r="D24" s="108">
        <f>('Musicien 16'!D37)+('Musicien 16'!D38)+('Musicien 16'!D39)</f>
        <v>0</v>
      </c>
      <c r="E24" s="83">
        <f>'Musicien 16'!D40</f>
        <v>0</v>
      </c>
      <c r="F24" s="109">
        <f>'Musicien 16'!D41</f>
        <v>0</v>
      </c>
      <c r="G24" s="29"/>
      <c r="I24" s="31"/>
      <c r="J24" s="31"/>
      <c r="K24" s="19"/>
      <c r="L24" s="32"/>
      <c r="M24" s="18"/>
      <c r="N24" s="32"/>
      <c r="O24" s="19"/>
      <c r="P24" s="32"/>
    </row>
    <row r="25" spans="1:19" ht="36.6" customHeight="1" thickTop="1" x14ac:dyDescent="0.3">
      <c r="A25" s="115" t="s">
        <v>8</v>
      </c>
      <c r="B25" s="115"/>
      <c r="C25" s="115"/>
      <c r="D25" s="84">
        <f>IF(F4=TRUE,(SUM(D9:D24)),(SUM(D9:D24)))</f>
        <v>0</v>
      </c>
      <c r="E25" s="84">
        <f>SUM(E9:E24)</f>
        <v>0</v>
      </c>
      <c r="F25" s="84">
        <f>IF(F4=TRUE,(SUM(F9:F24)+(F5*15)),(SUM(F9:F24)))</f>
        <v>0</v>
      </c>
    </row>
    <row r="26" spans="1:19" ht="30" customHeight="1" x14ac:dyDescent="0.3">
      <c r="A26" s="130" t="s">
        <v>9</v>
      </c>
      <c r="B26" s="130"/>
      <c r="C26" s="130"/>
      <c r="D26" s="85" t="s">
        <v>10</v>
      </c>
      <c r="E26" s="86" t="s">
        <v>7</v>
      </c>
      <c r="F26" s="85" t="s">
        <v>86</v>
      </c>
      <c r="G26" s="1"/>
      <c r="H26" s="1"/>
      <c r="I26" s="9"/>
      <c r="J26" s="9"/>
      <c r="K26" s="1"/>
      <c r="L26" s="1"/>
      <c r="M26" s="1"/>
      <c r="N26" s="1"/>
      <c r="O26" s="1"/>
      <c r="P26" s="1"/>
      <c r="Q26" s="1"/>
      <c r="R26" s="1"/>
    </row>
    <row r="27" spans="1:19" ht="30" customHeight="1" x14ac:dyDescent="0.3">
      <c r="A27" s="130" t="s">
        <v>11</v>
      </c>
      <c r="B27" s="130"/>
      <c r="C27" s="130"/>
      <c r="D27" s="85" t="s">
        <v>10</v>
      </c>
      <c r="E27" s="85" t="s">
        <v>10</v>
      </c>
      <c r="F27" s="85" t="s">
        <v>86</v>
      </c>
      <c r="G27" s="33"/>
      <c r="H27" s="33"/>
      <c r="K27" s="2"/>
      <c r="L27" s="3"/>
      <c r="N27" s="2"/>
      <c r="O27" s="2"/>
    </row>
    <row r="28" spans="1:19" ht="22.95" customHeight="1" x14ac:dyDescent="0.3">
      <c r="A28" s="63"/>
      <c r="B28" s="53"/>
      <c r="C28" s="53"/>
      <c r="D28" s="53"/>
      <c r="E28" s="87"/>
      <c r="F28" s="53"/>
      <c r="G28" s="33"/>
      <c r="H28" s="33"/>
      <c r="K28" s="2"/>
      <c r="L28" s="3"/>
      <c r="N28" s="2"/>
      <c r="O28" s="2"/>
    </row>
    <row r="29" spans="1:19" ht="15.75" customHeight="1" x14ac:dyDescent="0.3">
      <c r="A29" s="53"/>
      <c r="B29" s="53"/>
      <c r="C29" s="88"/>
      <c r="D29" s="64"/>
      <c r="E29" s="64"/>
      <c r="F29" s="64"/>
      <c r="G29" s="3"/>
      <c r="H29" s="3"/>
      <c r="K29" s="2"/>
      <c r="L29" s="2"/>
      <c r="M29" s="2"/>
      <c r="N29" s="2"/>
      <c r="O29" s="2"/>
      <c r="P29" s="2"/>
      <c r="Q29" s="2"/>
      <c r="R29" s="2"/>
      <c r="S29" s="2"/>
    </row>
    <row r="30" spans="1:19" ht="15.75" customHeight="1" x14ac:dyDescent="0.3">
      <c r="A30" s="131" t="s">
        <v>12</v>
      </c>
      <c r="B30" s="132"/>
      <c r="C30" s="132"/>
      <c r="D30" s="133"/>
      <c r="E30" s="63"/>
      <c r="F30" s="63"/>
      <c r="G30" s="9"/>
      <c r="H30" s="9"/>
      <c r="I30" s="9"/>
      <c r="J30" s="9"/>
      <c r="K30" s="9"/>
      <c r="L30" s="9"/>
      <c r="M30" s="9"/>
      <c r="N30" s="9"/>
      <c r="O30" s="9"/>
      <c r="P30" s="9"/>
      <c r="Q30" s="4"/>
      <c r="R30" s="4"/>
      <c r="S30" s="4"/>
    </row>
    <row r="31" spans="1:19" ht="15.75" customHeight="1" x14ac:dyDescent="0.3">
      <c r="A31" s="127" t="s">
        <v>83</v>
      </c>
      <c r="B31" s="128"/>
      <c r="C31" s="128"/>
      <c r="D31" s="129"/>
      <c r="E31" s="53"/>
      <c r="F31" s="53"/>
      <c r="G31" s="6"/>
      <c r="H31" s="6"/>
      <c r="I31" s="6"/>
      <c r="J31" s="6"/>
      <c r="K31" s="6"/>
      <c r="L31" s="6"/>
      <c r="M31" s="6"/>
      <c r="N31" s="6"/>
      <c r="O31" s="6"/>
      <c r="P31" s="6"/>
    </row>
    <row r="32" spans="1:19" ht="15.75" customHeight="1" x14ac:dyDescent="0.3">
      <c r="A32" s="127" t="s">
        <v>87</v>
      </c>
      <c r="B32" s="128"/>
      <c r="C32" s="128"/>
      <c r="D32" s="129"/>
      <c r="E32" s="61"/>
      <c r="F32" s="61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1:6" x14ac:dyDescent="0.3">
      <c r="A33" s="113"/>
      <c r="B33" s="113"/>
      <c r="C33" s="113"/>
      <c r="D33" s="113"/>
      <c r="E33" s="113"/>
      <c r="F33" s="113"/>
    </row>
    <row r="34" spans="1:6" ht="15.75" customHeight="1" x14ac:dyDescent="0.3">
      <c r="A34" s="113"/>
      <c r="B34" s="113"/>
      <c r="C34" s="113"/>
      <c r="D34" s="113"/>
      <c r="E34" s="113"/>
      <c r="F34" s="113"/>
    </row>
    <row r="35" spans="1:6" ht="15.75" customHeight="1" x14ac:dyDescent="0.3">
      <c r="A35" s="113"/>
      <c r="B35" s="113"/>
      <c r="C35" s="113"/>
      <c r="D35" s="113"/>
      <c r="E35" s="113"/>
      <c r="F35" s="113"/>
    </row>
    <row r="36" spans="1:6" ht="15.75" customHeight="1" x14ac:dyDescent="0.3">
      <c r="A36" s="113"/>
      <c r="B36" s="113"/>
      <c r="C36" s="113"/>
      <c r="D36" s="113"/>
      <c r="E36" s="113"/>
      <c r="F36" s="113"/>
    </row>
    <row r="37" spans="1:6" ht="15.75" customHeight="1" x14ac:dyDescent="0.3">
      <c r="A37" s="113"/>
      <c r="B37" s="113"/>
      <c r="C37" s="113"/>
      <c r="D37" s="113"/>
      <c r="E37" s="113"/>
      <c r="F37" s="113"/>
    </row>
    <row r="38" spans="1:6" ht="15.75" customHeight="1" x14ac:dyDescent="0.3"/>
    <row r="39" spans="1:6" ht="15.75" customHeight="1" x14ac:dyDescent="0.3"/>
    <row r="40" spans="1:6" ht="15.75" customHeight="1" x14ac:dyDescent="0.3"/>
    <row r="41" spans="1:6" ht="15.75" customHeight="1" x14ac:dyDescent="0.3"/>
    <row r="42" spans="1:6" ht="15.75" customHeight="1" x14ac:dyDescent="0.3"/>
    <row r="43" spans="1:6" ht="15.75" customHeight="1" x14ac:dyDescent="0.3"/>
    <row r="44" spans="1:6" ht="15.75" customHeight="1" x14ac:dyDescent="0.3"/>
    <row r="45" spans="1:6" ht="15.75" customHeight="1" x14ac:dyDescent="0.3"/>
    <row r="46" spans="1:6" ht="15.75" customHeight="1" x14ac:dyDescent="0.3"/>
    <row r="47" spans="1:6" ht="15.75" customHeight="1" x14ac:dyDescent="0.3"/>
    <row r="48" spans="1: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</sheetData>
  <sheetProtection algorithmName="SHA-512" hashValue="UbP3J+kEw1rnQf6YhaExYVVpbtola5npa39vVqi1Iu4JewJaKcFvslU2sYdLBYwhPrmPATQj/szMJ07jX0mpIA==" saltValue="rpUf86/erQb1I/lzVFZk0g==" spinCount="100000" sheet="1" selectLockedCells="1"/>
  <mergeCells count="29">
    <mergeCell ref="A32:D32"/>
    <mergeCell ref="A26:C26"/>
    <mergeCell ref="A27:C27"/>
    <mergeCell ref="A17:C17"/>
    <mergeCell ref="A18:C18"/>
    <mergeCell ref="A19:C19"/>
    <mergeCell ref="A30:D30"/>
    <mergeCell ref="A31:D31"/>
    <mergeCell ref="A8:C8"/>
    <mergeCell ref="A12:C12"/>
    <mergeCell ref="A13:C13"/>
    <mergeCell ref="A15:C15"/>
    <mergeCell ref="A16:C16"/>
    <mergeCell ref="A33:F37"/>
    <mergeCell ref="B2:C2"/>
    <mergeCell ref="E2:F2"/>
    <mergeCell ref="A25:C25"/>
    <mergeCell ref="B3:F3"/>
    <mergeCell ref="C5:D5"/>
    <mergeCell ref="A22:C22"/>
    <mergeCell ref="A23:C23"/>
    <mergeCell ref="A24:C24"/>
    <mergeCell ref="A9:C9"/>
    <mergeCell ref="A10:C10"/>
    <mergeCell ref="A11:C11"/>
    <mergeCell ref="A20:C20"/>
    <mergeCell ref="A21:C21"/>
    <mergeCell ref="A14:C14"/>
    <mergeCell ref="A7:F7"/>
  </mergeCells>
  <pageMargins left="0.50117924528301883" right="0.40909090909090912" top="1.0613207547169812" bottom="0.30660377358490565" header="0.3" footer="0.3"/>
  <pageSetup orientation="portrait" r:id="rId1"/>
  <headerFooter>
    <oddHeader>&amp;C&amp;"Arial,Gras"&amp;10
&amp;14Annexe A - Formulaire de remises&amp;10
Entente collective GMMQ-Adisq visant la production de spectacles 2024-2026</oddHeader>
    <oddFooter xml:space="preserve">&amp;C&amp;"Arial,Normal"&amp;9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locked="0" defaultSize="0" autoFill="0" autoLine="0" autoPict="0">
                <anchor moveWithCells="1">
                  <from>
                    <xdr:col>0</xdr:col>
                    <xdr:colOff>83820</xdr:colOff>
                    <xdr:row>2</xdr:row>
                    <xdr:rowOff>198120</xdr:rowOff>
                  </from>
                  <to>
                    <xdr:col>0</xdr:col>
                    <xdr:colOff>327660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locked="0" defaultSize="0" autoFill="0" autoLine="0" autoPict="0">
                <anchor moveWithCells="1">
                  <from>
                    <xdr:col>2</xdr:col>
                    <xdr:colOff>83820</xdr:colOff>
                    <xdr:row>2</xdr:row>
                    <xdr:rowOff>190500</xdr:rowOff>
                  </from>
                  <to>
                    <xdr:col>2</xdr:col>
                    <xdr:colOff>320040</xdr:colOff>
                    <xdr:row>4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A977-EEEB-4821-A0AF-0A26AA3B11AE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Q07kquomTbPZx3GiDHBg8DFQhSpX/pFmGOPUUo06CoPsAS8mOnalFq/q9wIbS6Q7+9qqo99N/OaFBILqqvhEBQ==" saltValue="t+JRu49GJyIgrfSTTuL+NA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C8382FCF-9F0F-4CEB-8AC4-FC11B7326518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79A512-6885-400F-B7C6-1C63B94B04B2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TDw1rhlNzTtDRjoEE9s2fYWNfX5mrGcrM79myDrSe25Pk8pRQgmyqnZ09VEkhhEj7hX7xWr55/CzEnD3+n8wJA==" saltValue="CCuJ6NMgx6YM0I9DTlKoqA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FF8B4F8F-6BEC-4733-A92B-10C92EED11D6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C9314-C891-4B22-AF6C-0B9F22167B56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0ZXVruqWKzgRmytinJnPiBbnM/92KcOVQ+CdtezM5Mt/T5BSVV+xLO3q5m4E3tMpPqhkZqIwzHJgKw1kaoLFvQ==" saltValue="di/WCgtg1VKlaC4eP4VcKQ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599103FA-F211-4CFE-AB2C-103F80DBB9FD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C69EC-9C2F-4683-A097-72243B9F68DF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QowMFoye3Mc+PFtlFs/R6hUzR8iTN7EoQHfxLdL/YtuyNrJ9dLwm2K/EPiarJegL7kPMGv/+6FFkStk7DYKH6Q==" saltValue="GYKL29VCftFEaUeGZ9lxEA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A38B96EE-E26F-4720-98BE-F09758DF838A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9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0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1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2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3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4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5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6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7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48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94BE9-8F44-4F0F-88F0-EC923CD1B87D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oGFIGquIYaFNv3uWZWtFpm2cnWR5Fcu39tG3rg0FilVg/IV0dNZYdpRRtlX8tPYiw0HCh5ETHRkhoHMbLmduJQ==" saltValue="mTdLbxgz4s+udB0VZzHZSg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0C7ED05E-C043-473C-A446-7804A5B918C7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0C6AD8-D93D-4D05-BCFE-4B50FB4A75D3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+h8cU8jSVbWmNy18dMk3PWFibdzhJw4aUZPcUKfSdiWin04ikoNEnNEEzb32uRE3G+gIRmVOehCL80wZJ8ASAw==" saltValue="bNB6oU8xYTH4KQAsMJoK3A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9F516CA5-9505-4FB9-8406-D5B3ABA12DFF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3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CB090-660B-4B16-A98F-99B28A95B013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reRm4aPINHrUq523MsdHyupHbKYErmISQp8IVDOGPXYswyW6Gt1zDYIZ/uVerP2xA70bR9Bx4HXgLOjHGaZcQg==" saltValue="f0KNemHWF2l2H3OccZyamQ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3F544F2C-DF77-485F-88D6-8E4DDCDCC54E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8CBC9-AC35-461F-9A9F-1BB0FD35C5BB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qNcGvswPEHU6dtVc47zB83SXNy9kS+Gho4Jy/VbYE6jiNHf13Atev54GoP8+Imj1Kr2oaku9huJP1aXEE6fXhQ==" saltValue="zqGFKlIvOgoNF5wA/9KN7g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A7BCB235-9911-45F4-854C-D9BF32CBB577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433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4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5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6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7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8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39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0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1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2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3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8444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16E1C-0495-4157-AB15-C4ADCBC810AA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Zp4jI85bvoJjiKh3wo0RBaVW9D4nzlyvMYil+8hfdndE2OeSFo0YJsrRvhwM3/PjHbkUymZ7x6B97mf7hG3dhA==" saltValue="o8+bOeEp9G3UtByu/k2xFA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E2B288E3-0A48-4C2F-8238-7FF7BA36F39D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2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5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6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7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8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48F0BB-6097-4913-864C-F56971923DD7}">
  <dimension ref="A1:S58"/>
  <sheetViews>
    <sheetView view="pageLayout" zoomScale="106" zoomScaleNormal="120" zoomScalePageLayoutView="106" workbookViewId="0">
      <selection activeCell="A8" sqref="A8:D8"/>
    </sheetView>
  </sheetViews>
  <sheetFormatPr baseColWidth="10" defaultColWidth="11.44140625" defaultRowHeight="14.4" x14ac:dyDescent="0.3"/>
  <cols>
    <col min="1" max="1" width="11.44140625" customWidth="1"/>
    <col min="2" max="2" width="4.5546875" customWidth="1"/>
    <col min="3" max="3" width="19.33203125" customWidth="1"/>
    <col min="4" max="6" width="20.109375" customWidth="1"/>
    <col min="7" max="8" width="15" customWidth="1"/>
    <col min="9" max="20" width="6.44140625" customWidth="1"/>
    <col min="21" max="21" width="8.5546875" customWidth="1"/>
    <col min="22" max="22" width="9.5546875" customWidth="1"/>
  </cols>
  <sheetData>
    <row r="1" spans="1:10" s="41" customFormat="1" ht="31.95" customHeight="1" x14ac:dyDescent="0.3">
      <c r="A1" s="208" t="s">
        <v>82</v>
      </c>
      <c r="B1" s="208"/>
      <c r="C1" s="208"/>
      <c r="D1" s="208"/>
      <c r="E1" s="208"/>
      <c r="F1" s="208"/>
    </row>
    <row r="2" spans="1:10" ht="9.75" customHeight="1" x14ac:dyDescent="0.3">
      <c r="A2" s="34"/>
      <c r="B2" s="34"/>
      <c r="C2" s="34"/>
      <c r="D2" s="7"/>
      <c r="E2" s="7"/>
      <c r="F2" s="7"/>
    </row>
    <row r="3" spans="1:10" ht="15.75" customHeight="1" x14ac:dyDescent="0.3">
      <c r="A3" s="36" t="s">
        <v>0</v>
      </c>
      <c r="B3" s="209">
        <f>Remises!B2</f>
        <v>0</v>
      </c>
      <c r="C3" s="209"/>
      <c r="D3" s="36" t="s">
        <v>1</v>
      </c>
      <c r="E3" s="209">
        <f>Remises!E2</f>
        <v>0</v>
      </c>
      <c r="F3" s="209"/>
      <c r="G3" s="12"/>
      <c r="H3" s="12"/>
      <c r="I3" s="12"/>
      <c r="J3" s="11"/>
    </row>
    <row r="4" spans="1:10" ht="15.75" customHeight="1" x14ac:dyDescent="0.3">
      <c r="A4" s="36" t="s">
        <v>3</v>
      </c>
      <c r="B4" s="42"/>
      <c r="C4" s="209">
        <f>Remises!C5</f>
        <v>0</v>
      </c>
      <c r="D4" s="209"/>
      <c r="E4" s="209"/>
      <c r="F4" s="209"/>
    </row>
    <row r="5" spans="1:10" ht="15.75" customHeight="1" x14ac:dyDescent="0.3">
      <c r="A5" s="5"/>
      <c r="B5" s="7"/>
      <c r="C5" s="35"/>
      <c r="D5" s="35"/>
      <c r="E5" s="35"/>
      <c r="F5" s="35"/>
    </row>
    <row r="6" spans="1:10" ht="18.75" customHeight="1" x14ac:dyDescent="0.3">
      <c r="A6" s="210" t="s">
        <v>51</v>
      </c>
      <c r="B6" s="210"/>
      <c r="C6" s="210"/>
      <c r="D6" s="210"/>
      <c r="E6" s="210"/>
      <c r="F6" s="210"/>
    </row>
    <row r="7" spans="1:10" ht="15.75" customHeight="1" thickBot="1" x14ac:dyDescent="0.35">
      <c r="A7" s="203" t="s">
        <v>52</v>
      </c>
      <c r="B7" s="204"/>
      <c r="C7" s="204"/>
      <c r="D7" s="205"/>
      <c r="E7" s="206" t="s">
        <v>53</v>
      </c>
      <c r="F7" s="207"/>
    </row>
    <row r="8" spans="1:10" ht="15.75" customHeight="1" thickTop="1" x14ac:dyDescent="0.3">
      <c r="A8" s="198"/>
      <c r="B8" s="199"/>
      <c r="C8" s="199"/>
      <c r="D8" s="200"/>
      <c r="E8" s="201"/>
      <c r="F8" s="202"/>
    </row>
    <row r="9" spans="1:10" ht="15.75" customHeight="1" x14ac:dyDescent="0.3">
      <c r="A9" s="193"/>
      <c r="B9" s="194"/>
      <c r="C9" s="194"/>
      <c r="D9" s="195"/>
      <c r="E9" s="196"/>
      <c r="F9" s="197"/>
    </row>
    <row r="10" spans="1:10" ht="15.75" customHeight="1" x14ac:dyDescent="0.3">
      <c r="A10" s="193"/>
      <c r="B10" s="194"/>
      <c r="C10" s="194"/>
      <c r="D10" s="195"/>
      <c r="E10" s="196"/>
      <c r="F10" s="197"/>
    </row>
    <row r="11" spans="1:10" ht="15.75" customHeight="1" x14ac:dyDescent="0.3">
      <c r="A11" s="193"/>
      <c r="B11" s="194"/>
      <c r="C11" s="194"/>
      <c r="D11" s="195"/>
      <c r="E11" s="196"/>
      <c r="F11" s="197"/>
    </row>
    <row r="12" spans="1:10" ht="15.75" customHeight="1" x14ac:dyDescent="0.3">
      <c r="A12" s="193"/>
      <c r="B12" s="194"/>
      <c r="C12" s="194"/>
      <c r="D12" s="195"/>
      <c r="E12" s="196"/>
      <c r="F12" s="197"/>
    </row>
    <row r="13" spans="1:10" ht="15.75" customHeight="1" x14ac:dyDescent="0.3">
      <c r="A13" s="193"/>
      <c r="B13" s="194"/>
      <c r="C13" s="194"/>
      <c r="D13" s="195"/>
      <c r="E13" s="196"/>
      <c r="F13" s="197"/>
    </row>
    <row r="14" spans="1:10" ht="15.75" customHeight="1" x14ac:dyDescent="0.3">
      <c r="A14" s="193"/>
      <c r="B14" s="194"/>
      <c r="C14" s="194"/>
      <c r="D14" s="195"/>
      <c r="E14" s="196"/>
      <c r="F14" s="197"/>
    </row>
    <row r="15" spans="1:10" ht="15.75" customHeight="1" x14ac:dyDescent="0.3">
      <c r="A15" s="193"/>
      <c r="B15" s="194"/>
      <c r="C15" s="194"/>
      <c r="D15" s="195"/>
      <c r="E15" s="196"/>
      <c r="F15" s="197"/>
    </row>
    <row r="16" spans="1:10" ht="15.75" customHeight="1" x14ac:dyDescent="0.3">
      <c r="A16" s="193"/>
      <c r="B16" s="194"/>
      <c r="C16" s="194"/>
      <c r="D16" s="195"/>
      <c r="E16" s="196"/>
      <c r="F16" s="197"/>
    </row>
    <row r="17" spans="1:19" ht="15.75" customHeight="1" x14ac:dyDescent="0.3">
      <c r="A17" s="193"/>
      <c r="B17" s="194"/>
      <c r="C17" s="194"/>
      <c r="D17" s="195"/>
      <c r="E17" s="196"/>
      <c r="F17" s="197"/>
    </row>
    <row r="18" spans="1:19" ht="15.75" customHeight="1" x14ac:dyDescent="0.3">
      <c r="A18" s="193"/>
      <c r="B18" s="194"/>
      <c r="C18" s="194"/>
      <c r="D18" s="195"/>
      <c r="E18" s="196"/>
      <c r="F18" s="197"/>
    </row>
    <row r="19" spans="1:19" ht="15.75" customHeight="1" x14ac:dyDescent="0.3">
      <c r="A19" s="193"/>
      <c r="B19" s="194"/>
      <c r="C19" s="194"/>
      <c r="D19" s="195"/>
      <c r="E19" s="196"/>
      <c r="F19" s="197"/>
    </row>
    <row r="20" spans="1:19" ht="15.75" customHeight="1" x14ac:dyDescent="0.3">
      <c r="A20" s="193"/>
      <c r="B20" s="194"/>
      <c r="C20" s="194"/>
      <c r="D20" s="195"/>
      <c r="E20" s="196"/>
      <c r="F20" s="197"/>
    </row>
    <row r="21" spans="1:19" ht="15.75" customHeight="1" x14ac:dyDescent="0.3">
      <c r="A21" s="193"/>
      <c r="B21" s="194"/>
      <c r="C21" s="194"/>
      <c r="D21" s="195"/>
      <c r="E21" s="196"/>
      <c r="F21" s="197"/>
    </row>
    <row r="22" spans="1:19" ht="15.75" customHeight="1" x14ac:dyDescent="0.3">
      <c r="A22" s="193"/>
      <c r="B22" s="194"/>
      <c r="C22" s="194"/>
      <c r="D22" s="195"/>
      <c r="E22" s="196"/>
      <c r="F22" s="197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4"/>
      <c r="R22" s="14"/>
    </row>
    <row r="23" spans="1:19" ht="15.75" customHeight="1" x14ac:dyDescent="0.3">
      <c r="A23" s="193"/>
      <c r="B23" s="194"/>
      <c r="C23" s="194"/>
      <c r="D23" s="195"/>
      <c r="E23" s="196"/>
      <c r="F23" s="197"/>
      <c r="G23" s="33"/>
      <c r="H23" s="33"/>
      <c r="K23" s="2"/>
      <c r="L23" s="3"/>
      <c r="N23" s="2"/>
      <c r="O23" s="2"/>
    </row>
    <row r="24" spans="1:19" ht="15.75" customHeight="1" x14ac:dyDescent="0.3">
      <c r="A24" s="193"/>
      <c r="B24" s="194"/>
      <c r="C24" s="194"/>
      <c r="D24" s="195"/>
      <c r="E24" s="196"/>
      <c r="F24" s="197"/>
      <c r="G24" s="33"/>
      <c r="H24" s="33"/>
      <c r="K24" s="2"/>
      <c r="L24" s="2"/>
      <c r="M24" s="2"/>
      <c r="N24" s="2"/>
      <c r="O24" s="2"/>
      <c r="P24" s="2"/>
      <c r="Q24" s="2"/>
      <c r="R24" s="2"/>
      <c r="S24" s="2"/>
    </row>
    <row r="25" spans="1:19" ht="15.75" customHeight="1" x14ac:dyDescent="0.3">
      <c r="A25" s="193"/>
      <c r="B25" s="194"/>
      <c r="C25" s="194"/>
      <c r="D25" s="195"/>
      <c r="E25" s="196"/>
      <c r="F25" s="197"/>
      <c r="G25" s="33"/>
      <c r="H25" s="33"/>
      <c r="K25" s="2"/>
      <c r="L25" s="2"/>
      <c r="M25" s="2"/>
      <c r="N25" s="2"/>
      <c r="O25" s="2"/>
      <c r="P25" s="2"/>
      <c r="Q25" s="2"/>
      <c r="R25" s="2"/>
      <c r="S25" s="2"/>
    </row>
    <row r="26" spans="1:19" ht="15.75" customHeight="1" x14ac:dyDescent="0.3">
      <c r="A26" s="193"/>
      <c r="B26" s="194"/>
      <c r="C26" s="194"/>
      <c r="D26" s="195"/>
      <c r="E26" s="196"/>
      <c r="F26" s="197"/>
      <c r="G26" s="3"/>
      <c r="H26" s="3"/>
      <c r="K26" s="2"/>
      <c r="L26" s="2"/>
      <c r="M26" s="2"/>
      <c r="N26" s="2"/>
      <c r="O26" s="2"/>
      <c r="P26" s="2"/>
      <c r="Q26" s="2"/>
      <c r="R26" s="2"/>
      <c r="S26" s="2"/>
    </row>
    <row r="27" spans="1:19" ht="15.75" customHeight="1" x14ac:dyDescent="0.3">
      <c r="A27" s="193"/>
      <c r="B27" s="194"/>
      <c r="C27" s="194"/>
      <c r="D27" s="195"/>
      <c r="E27" s="196"/>
      <c r="F27" s="197"/>
    </row>
    <row r="28" spans="1:19" ht="15.75" customHeight="1" x14ac:dyDescent="0.3">
      <c r="A28" s="193"/>
      <c r="B28" s="194"/>
      <c r="C28" s="194"/>
      <c r="D28" s="195"/>
      <c r="E28" s="196"/>
      <c r="F28" s="197"/>
      <c r="K28" s="2"/>
      <c r="L28" s="4"/>
      <c r="M28" s="4"/>
      <c r="O28" s="2"/>
      <c r="P28" s="4"/>
      <c r="Q28" s="4"/>
      <c r="R28" s="4"/>
      <c r="S28" s="4"/>
    </row>
    <row r="29" spans="1:19" ht="15.75" customHeight="1" x14ac:dyDescent="0.3">
      <c r="A29" s="193"/>
      <c r="B29" s="194"/>
      <c r="C29" s="194"/>
      <c r="D29" s="195"/>
      <c r="E29" s="196"/>
      <c r="F29" s="197"/>
    </row>
    <row r="30" spans="1:19" ht="15.75" customHeight="1" x14ac:dyDescent="0.3">
      <c r="A30" s="193"/>
      <c r="B30" s="194"/>
      <c r="C30" s="194"/>
      <c r="D30" s="195"/>
      <c r="E30" s="196"/>
      <c r="F30" s="197"/>
    </row>
    <row r="31" spans="1:19" ht="15.75" customHeight="1" x14ac:dyDescent="0.3">
      <c r="A31" s="193"/>
      <c r="B31" s="194"/>
      <c r="C31" s="194"/>
      <c r="D31" s="195"/>
      <c r="E31" s="196"/>
      <c r="F31" s="197"/>
    </row>
    <row r="32" spans="1:19" ht="15.75" customHeight="1" x14ac:dyDescent="0.3">
      <c r="A32" s="193"/>
      <c r="B32" s="194"/>
      <c r="C32" s="194"/>
      <c r="D32" s="195"/>
      <c r="E32" s="196"/>
      <c r="F32" s="197"/>
    </row>
    <row r="33" spans="1:6" ht="15.75" customHeight="1" x14ac:dyDescent="0.3">
      <c r="A33" s="193"/>
      <c r="B33" s="194"/>
      <c r="C33" s="194"/>
      <c r="D33" s="195"/>
      <c r="E33" s="196"/>
      <c r="F33" s="197"/>
    </row>
    <row r="34" spans="1:6" ht="15.75" customHeight="1" x14ac:dyDescent="0.3">
      <c r="A34" s="193"/>
      <c r="B34" s="194"/>
      <c r="C34" s="194"/>
      <c r="D34" s="195"/>
      <c r="E34" s="196"/>
      <c r="F34" s="197"/>
    </row>
    <row r="35" spans="1:6" ht="15.75" customHeight="1" x14ac:dyDescent="0.3">
      <c r="A35" s="193"/>
      <c r="B35" s="194"/>
      <c r="C35" s="194"/>
      <c r="D35" s="195"/>
      <c r="E35" s="196"/>
      <c r="F35" s="197"/>
    </row>
    <row r="36" spans="1:6" ht="15.75" customHeight="1" x14ac:dyDescent="0.3">
      <c r="A36" s="193"/>
      <c r="B36" s="194"/>
      <c r="C36" s="194"/>
      <c r="D36" s="195"/>
      <c r="E36" s="196"/>
      <c r="F36" s="197"/>
    </row>
    <row r="37" spans="1:6" ht="15.75" customHeight="1" x14ac:dyDescent="0.3">
      <c r="A37" s="193"/>
      <c r="B37" s="194"/>
      <c r="C37" s="194"/>
      <c r="D37" s="195"/>
      <c r="E37" s="196"/>
      <c r="F37" s="197"/>
    </row>
    <row r="38" spans="1:6" ht="15.75" customHeight="1" x14ac:dyDescent="0.3">
      <c r="A38" s="193"/>
      <c r="B38" s="194"/>
      <c r="C38" s="194"/>
      <c r="D38" s="195"/>
      <c r="E38" s="196"/>
      <c r="F38" s="197"/>
    </row>
    <row r="39" spans="1:6" ht="15.75" customHeight="1" x14ac:dyDescent="0.3">
      <c r="A39" s="193"/>
      <c r="B39" s="194"/>
      <c r="C39" s="194"/>
      <c r="D39" s="195"/>
      <c r="E39" s="196"/>
      <c r="F39" s="197"/>
    </row>
    <row r="40" spans="1:6" ht="15.75" customHeight="1" x14ac:dyDescent="0.3">
      <c r="A40" s="193"/>
      <c r="B40" s="194"/>
      <c r="C40" s="194"/>
      <c r="D40" s="195"/>
      <c r="E40" s="196"/>
      <c r="F40" s="197"/>
    </row>
    <row r="41" spans="1:6" ht="15.75" customHeight="1" x14ac:dyDescent="0.3">
      <c r="A41" s="193"/>
      <c r="B41" s="194"/>
      <c r="C41" s="194"/>
      <c r="D41" s="195"/>
      <c r="E41" s="196"/>
      <c r="F41" s="197"/>
    </row>
    <row r="42" spans="1:6" ht="15.75" customHeight="1" x14ac:dyDescent="0.3">
      <c r="A42" s="7"/>
      <c r="B42" s="7"/>
      <c r="C42" s="7"/>
      <c r="D42" s="7"/>
      <c r="E42" s="7"/>
      <c r="F42" s="7"/>
    </row>
    <row r="43" spans="1:6" ht="15.75" customHeight="1" x14ac:dyDescent="0.3"/>
    <row r="44" spans="1:6" ht="15.75" customHeight="1" x14ac:dyDescent="0.3"/>
    <row r="45" spans="1:6" ht="15.75" customHeight="1" x14ac:dyDescent="0.3"/>
    <row r="46" spans="1:6" ht="15.75" customHeight="1" x14ac:dyDescent="0.3"/>
    <row r="47" spans="1:6" ht="15.75" customHeight="1" x14ac:dyDescent="0.3"/>
    <row r="48" spans="1:6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</sheetData>
  <sheetProtection algorithmName="SHA-512" hashValue="yB7x2SpIRjQ2+rUAUtWYdGEkUVUCUxOKmvqIRNKypWCn8jGa9Aj88rdGML9oMNMTFcdJRRrw8JuHyhXxK8DTEg==" saltValue="i9967W+LmdVKDIXU49NAfg==" spinCount="100000" sheet="1" objects="1" scenarios="1" selectLockedCells="1"/>
  <mergeCells count="75">
    <mergeCell ref="A7:D7"/>
    <mergeCell ref="E7:F7"/>
    <mergeCell ref="A1:F1"/>
    <mergeCell ref="B3:C3"/>
    <mergeCell ref="E3:F3"/>
    <mergeCell ref="C4:F4"/>
    <mergeCell ref="A6:F6"/>
    <mergeCell ref="A8:D8"/>
    <mergeCell ref="E8:F8"/>
    <mergeCell ref="A9:D9"/>
    <mergeCell ref="E9:F9"/>
    <mergeCell ref="A10:D10"/>
    <mergeCell ref="E10:F10"/>
    <mergeCell ref="A11:D11"/>
    <mergeCell ref="E11:F11"/>
    <mergeCell ref="A12:D12"/>
    <mergeCell ref="E12:F12"/>
    <mergeCell ref="A13:D13"/>
    <mergeCell ref="E13:F13"/>
    <mergeCell ref="A14:D14"/>
    <mergeCell ref="E14:F14"/>
    <mergeCell ref="A15:D15"/>
    <mergeCell ref="E15:F15"/>
    <mergeCell ref="A16:D16"/>
    <mergeCell ref="E16:F16"/>
    <mergeCell ref="A20:D20"/>
    <mergeCell ref="E20:F20"/>
    <mergeCell ref="A21:D21"/>
    <mergeCell ref="E21:F21"/>
    <mergeCell ref="A17:D17"/>
    <mergeCell ref="E17:F17"/>
    <mergeCell ref="A18:D18"/>
    <mergeCell ref="E18:F18"/>
    <mergeCell ref="A19:D19"/>
    <mergeCell ref="E19:F19"/>
    <mergeCell ref="A28:D28"/>
    <mergeCell ref="E28:F28"/>
    <mergeCell ref="A22:D22"/>
    <mergeCell ref="E22:F22"/>
    <mergeCell ref="A23:D23"/>
    <mergeCell ref="E23:F23"/>
    <mergeCell ref="A24:D24"/>
    <mergeCell ref="E24:F24"/>
    <mergeCell ref="A25:D25"/>
    <mergeCell ref="E25:F25"/>
    <mergeCell ref="A26:D26"/>
    <mergeCell ref="E26:F26"/>
    <mergeCell ref="A27:D27"/>
    <mergeCell ref="E27:F27"/>
    <mergeCell ref="A36:D36"/>
    <mergeCell ref="E36:F36"/>
    <mergeCell ref="E29:F29"/>
    <mergeCell ref="A30:D30"/>
    <mergeCell ref="E30:F30"/>
    <mergeCell ref="A31:D31"/>
    <mergeCell ref="E31:F31"/>
    <mergeCell ref="A32:D32"/>
    <mergeCell ref="E32:F32"/>
    <mergeCell ref="A33:D33"/>
    <mergeCell ref="A29:D29"/>
    <mergeCell ref="E33:F33"/>
    <mergeCell ref="A34:D34"/>
    <mergeCell ref="E34:F34"/>
    <mergeCell ref="A35:D35"/>
    <mergeCell ref="E35:F35"/>
    <mergeCell ref="A40:D40"/>
    <mergeCell ref="E40:F40"/>
    <mergeCell ref="A41:D41"/>
    <mergeCell ref="E41:F41"/>
    <mergeCell ref="A37:D37"/>
    <mergeCell ref="E37:F37"/>
    <mergeCell ref="A38:D38"/>
    <mergeCell ref="E38:F38"/>
    <mergeCell ref="A39:D39"/>
    <mergeCell ref="E39:F39"/>
  </mergeCells>
  <pageMargins left="0.50117924528301883" right="0.46187106918238996" top="1.0613207547169812" bottom="0.30660377358490565" header="0.3" footer="0.3"/>
  <pageSetup orientation="portrait" r:id="rId1"/>
  <headerFooter>
    <oddHeader>&amp;C&amp;"Arial,Gras"&amp;10
&amp;"Arial,Normal"Entente collective GMMQ-adisq visant la production de spectacles 2024-2026&amp;"Arial,Gras"
&amp;14Formulaire facultatif - Lieux et dates des représentations</oddHeader>
    <oddFooter xml:space="preserve">&amp;C&amp;"Arial,Normal"&amp;9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46"/>
      <c r="R1" s="46"/>
      <c r="S1" s="46"/>
      <c r="T1" s="46"/>
      <c r="U1" s="46"/>
      <c r="V1" s="46"/>
      <c r="W1" s="89"/>
      <c r="X1" s="89"/>
      <c r="Y1" s="89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46"/>
      <c r="R2" s="46"/>
      <c r="S2" s="46"/>
      <c r="T2" s="46"/>
      <c r="U2" s="46"/>
      <c r="V2" s="46"/>
      <c r="W2" s="89"/>
      <c r="X2" s="89"/>
      <c r="Y2" s="89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46"/>
      <c r="R3" s="46"/>
      <c r="S3" s="46"/>
      <c r="T3" s="46"/>
      <c r="U3" s="46"/>
      <c r="V3" s="46"/>
      <c r="W3" s="89"/>
      <c r="X3" s="89"/>
      <c r="Y3" s="89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46"/>
      <c r="R4" s="46"/>
      <c r="S4" s="46"/>
      <c r="T4" s="46"/>
      <c r="U4" s="46"/>
      <c r="V4" s="46"/>
      <c r="W4" s="89"/>
      <c r="X4" s="89"/>
      <c r="Y4" s="89"/>
    </row>
    <row r="5" spans="1:25" ht="15.75" customHeight="1" x14ac:dyDescent="0.25">
      <c r="A5" s="55" t="s">
        <v>48</v>
      </c>
      <c r="B5" s="46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54"/>
      <c r="P5" s="54"/>
      <c r="Q5" s="46"/>
      <c r="R5" s="46"/>
      <c r="S5" s="46"/>
      <c r="T5" s="46"/>
      <c r="U5" s="46"/>
      <c r="V5" s="46"/>
      <c r="W5" s="89"/>
      <c r="X5" s="89"/>
      <c r="Y5" s="89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46"/>
      <c r="P6" s="46"/>
      <c r="Q6" s="46"/>
      <c r="R6" s="46"/>
      <c r="S6" s="46"/>
      <c r="T6" s="46"/>
      <c r="U6" s="46"/>
      <c r="V6" s="46"/>
      <c r="W6" s="89"/>
      <c r="X6" s="89"/>
      <c r="Y6" s="89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46"/>
      <c r="Q7" s="46"/>
      <c r="R7" s="46"/>
      <c r="S7" s="46"/>
      <c r="T7" s="46"/>
      <c r="U7" s="46"/>
      <c r="V7" s="46"/>
      <c r="W7" s="89"/>
      <c r="X7" s="89"/>
      <c r="Y7" s="89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46"/>
      <c r="P8" s="46"/>
      <c r="Q8" s="46"/>
      <c r="R8" s="46"/>
      <c r="S8" s="46"/>
      <c r="T8" s="46"/>
      <c r="U8" s="46"/>
      <c r="V8" s="46"/>
      <c r="W8" s="89"/>
      <c r="X8" s="89"/>
      <c r="Y8" s="89"/>
    </row>
    <row r="9" spans="1:25" ht="15.75" customHeight="1" x14ac:dyDescent="0.25">
      <c r="A9" s="6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46"/>
      <c r="P9" s="46"/>
      <c r="Q9" s="46"/>
      <c r="R9" s="46"/>
      <c r="S9" s="46"/>
      <c r="T9" s="46"/>
      <c r="U9" s="46"/>
      <c r="V9" s="46"/>
      <c r="W9" s="89"/>
      <c r="X9" s="89"/>
      <c r="Y9" s="89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51" t="s">
        <v>32</v>
      </c>
      <c r="B12" s="51"/>
      <c r="C12" s="51"/>
      <c r="D12" s="51"/>
      <c r="F12" s="51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46"/>
      <c r="T12" s="46"/>
      <c r="U12" s="46"/>
      <c r="V12" s="46"/>
      <c r="W12" s="89"/>
      <c r="X12" s="89"/>
      <c r="Y12" s="89"/>
    </row>
    <row r="13" spans="1:25" ht="15.75" customHeight="1" x14ac:dyDescent="0.25">
      <c r="A13" s="169" t="s">
        <v>33</v>
      </c>
      <c r="B13" s="169"/>
      <c r="C13" s="169"/>
      <c r="D13" s="46"/>
      <c r="E13" s="46"/>
      <c r="F13" s="46"/>
      <c r="G13" s="188"/>
      <c r="H13" s="188"/>
      <c r="I13" s="188"/>
      <c r="J13" s="188"/>
      <c r="K13" s="188"/>
      <c r="L13" s="188"/>
      <c r="M13" s="188"/>
      <c r="N13" s="188"/>
      <c r="O13" s="188"/>
      <c r="P13" s="46"/>
      <c r="Q13" s="46"/>
      <c r="R13" s="46"/>
      <c r="S13" s="46"/>
      <c r="T13" s="46"/>
      <c r="U13" s="46"/>
      <c r="V13" s="46"/>
      <c r="W13" s="89"/>
      <c r="X13" s="89"/>
      <c r="Y13" s="89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46"/>
      <c r="Q14" s="46"/>
      <c r="R14" s="46"/>
      <c r="S14" s="46"/>
      <c r="T14" s="46"/>
      <c r="U14" s="46"/>
      <c r="V14" s="46"/>
      <c r="W14" s="89"/>
      <c r="X14" s="89"/>
      <c r="Y14" s="89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46"/>
      <c r="Q17" s="46"/>
      <c r="R17" s="46"/>
      <c r="S17" s="46"/>
      <c r="T17" s="46"/>
      <c r="U17" s="46"/>
      <c r="V17" s="46"/>
      <c r="W17" s="89"/>
      <c r="X17" s="89"/>
      <c r="Y17" s="89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IF(E11=FALSE,(IF(B11=TRUE,(0),(175*D26))),0)</f>
        <v>0</v>
      </c>
      <c r="Q26" s="43">
        <v>0</v>
      </c>
      <c r="R26" s="43">
        <f>IF(J11=TRUE,0,(IF(G11=TRUE,(150*D26),(IF(H11=TRUE,(J16*D26),P26)))))</f>
        <v>0</v>
      </c>
      <c r="S26" s="43">
        <f>IF(J11=TRUE,0,Q26)</f>
        <v>0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46"/>
      <c r="T32" s="46"/>
      <c r="U32" s="46"/>
      <c r="V32" s="46"/>
      <c r="W32" s="89"/>
      <c r="X32" s="89"/>
      <c r="Y32" s="89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46"/>
      <c r="P33" s="46"/>
      <c r="Q33" s="46"/>
      <c r="R33" s="46"/>
      <c r="S33" s="46"/>
      <c r="T33" s="46"/>
      <c r="U33" s="46"/>
      <c r="V33" s="46"/>
      <c r="W33" s="89"/>
      <c r="X33" s="89"/>
      <c r="Y33" s="89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46"/>
      <c r="P34" s="46"/>
      <c r="Q34" s="46"/>
      <c r="R34" s="46"/>
      <c r="S34" s="46"/>
      <c r="T34" s="46"/>
      <c r="U34" s="46"/>
      <c r="V34" s="46"/>
      <c r="W34" s="89"/>
      <c r="X34" s="89"/>
      <c r="Y34" s="89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46"/>
      <c r="Q35" s="46"/>
      <c r="R35" s="46"/>
      <c r="S35" s="46"/>
      <c r="T35" s="46"/>
      <c r="U35" s="46"/>
      <c r="V35" s="46"/>
      <c r="W35" s="89"/>
      <c r="X35" s="89"/>
      <c r="Y35" s="89"/>
    </row>
    <row r="36" spans="1:25" ht="15.75" customHeight="1" x14ac:dyDescent="0.25">
      <c r="A36" s="48" t="s">
        <v>24</v>
      </c>
      <c r="B36" s="48"/>
      <c r="C36" s="49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46"/>
      <c r="Q36" s="46"/>
      <c r="R36" s="46"/>
      <c r="S36" s="46"/>
      <c r="T36" s="46"/>
      <c r="U36" s="46"/>
      <c r="V36" s="46"/>
      <c r="W36" s="89"/>
      <c r="X36" s="89"/>
      <c r="Y36" s="89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46"/>
      <c r="Q37" s="46"/>
      <c r="R37" s="46"/>
      <c r="S37" s="46"/>
      <c r="T37" s="46"/>
      <c r="U37" s="46"/>
      <c r="V37" s="46"/>
      <c r="W37" s="89"/>
      <c r="X37" s="89"/>
      <c r="Y37" s="89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46"/>
      <c r="Q38" s="46"/>
      <c r="R38" s="46"/>
      <c r="S38" s="46"/>
      <c r="T38" s="46"/>
      <c r="U38" s="46"/>
      <c r="V38" s="46"/>
      <c r="W38" s="89"/>
      <c r="X38" s="89"/>
      <c r="Y38" s="89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46"/>
      <c r="Q39" s="46"/>
      <c r="R39" s="46"/>
      <c r="S39" s="46"/>
      <c r="T39" s="46"/>
      <c r="U39" s="46"/>
      <c r="V39" s="46"/>
      <c r="W39" s="89"/>
      <c r="X39" s="89"/>
      <c r="Y39" s="89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46"/>
      <c r="Q40" s="46"/>
      <c r="R40" s="46"/>
      <c r="S40" s="46"/>
      <c r="T40" s="46"/>
      <c r="U40" s="46"/>
      <c r="V40" s="46"/>
      <c r="W40" s="89"/>
      <c r="X40" s="89"/>
      <c r="Y40" s="89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46"/>
      <c r="Q41" s="46"/>
      <c r="R41" s="46"/>
      <c r="S41" s="46"/>
      <c r="T41" s="46"/>
      <c r="U41" s="46"/>
      <c r="V41" s="46"/>
      <c r="W41" s="89"/>
      <c r="X41" s="89"/>
      <c r="Y41" s="89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46"/>
      <c r="Q43" s="46"/>
      <c r="R43" s="46"/>
      <c r="S43" s="46"/>
      <c r="T43" s="46"/>
      <c r="U43" s="46"/>
      <c r="V43" s="46"/>
      <c r="W43" s="89"/>
      <c r="X43" s="89"/>
      <c r="Y43" s="89"/>
    </row>
    <row r="44" spans="1:25" ht="15.75" customHeight="1" x14ac:dyDescent="0.25">
      <c r="A44" s="48" t="s">
        <v>25</v>
      </c>
      <c r="B44" s="51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46"/>
      <c r="Q44" s="46"/>
      <c r="R44" s="46"/>
      <c r="S44" s="46"/>
      <c r="T44" s="46"/>
      <c r="U44" s="46"/>
      <c r="V44" s="46"/>
      <c r="W44" s="89"/>
      <c r="X44" s="89"/>
      <c r="Y44" s="89"/>
    </row>
    <row r="45" spans="1:25" ht="15.75" customHeight="1" x14ac:dyDescent="0.25">
      <c r="A45" s="52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46"/>
      <c r="Q45" s="46"/>
      <c r="R45" s="46"/>
      <c r="S45" s="46"/>
      <c r="T45" s="46"/>
      <c r="U45" s="46"/>
      <c r="V45" s="46"/>
      <c r="W45" s="89"/>
      <c r="X45" s="89"/>
      <c r="Y45" s="89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46"/>
      <c r="Q46" s="46"/>
      <c r="R46" s="46"/>
      <c r="S46" s="46"/>
      <c r="T46" s="46"/>
      <c r="U46" s="46"/>
      <c r="V46" s="46"/>
      <c r="W46" s="89"/>
      <c r="X46" s="89"/>
      <c r="Y46" s="89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46"/>
      <c r="Q47" s="46"/>
      <c r="R47" s="46"/>
      <c r="S47" s="46"/>
      <c r="T47" s="46"/>
      <c r="U47" s="46"/>
      <c r="V47" s="46"/>
      <c r="W47" s="89"/>
      <c r="X47" s="89"/>
      <c r="Y47" s="89"/>
    </row>
    <row r="48" spans="1:25" ht="15.75" customHeight="1" x14ac:dyDescent="0.25">
      <c r="A48" s="52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46"/>
      <c r="Q48" s="46"/>
      <c r="R48" s="46"/>
      <c r="S48" s="46"/>
      <c r="T48" s="46"/>
      <c r="U48" s="46"/>
      <c r="V48" s="46"/>
      <c r="W48" s="89"/>
      <c r="X48" s="89"/>
      <c r="Y48" s="89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46"/>
      <c r="Q49" s="46"/>
      <c r="R49" s="46"/>
      <c r="S49" s="46"/>
      <c r="T49" s="46"/>
      <c r="U49" s="46"/>
      <c r="V49" s="46"/>
      <c r="W49" s="89"/>
      <c r="X49" s="89"/>
      <c r="Y49" s="89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anIqTvSLRjDMyylMJPrdpf1alWbrwy08OYNxDTMaxnlyZjDL4JO2hk3csGtppsYujKwP+YawZ880B9vx6YruHw==" saltValue="ILzzOWvpv2Wjzko69XeDww==" spinCount="100000" sheet="1" selectLockedCells="1"/>
  <mergeCells count="165">
    <mergeCell ref="F1:H1"/>
    <mergeCell ref="F5:I5"/>
    <mergeCell ref="A3:B3"/>
    <mergeCell ref="D1:E6"/>
    <mergeCell ref="I1:N1"/>
    <mergeCell ref="I4:N4"/>
    <mergeCell ref="I2:N3"/>
    <mergeCell ref="J5:N5"/>
    <mergeCell ref="D17:E17"/>
    <mergeCell ref="B1:C1"/>
    <mergeCell ref="B2:C2"/>
    <mergeCell ref="J6:N6"/>
    <mergeCell ref="F6:I6"/>
    <mergeCell ref="A6:C6"/>
    <mergeCell ref="A13:C13"/>
    <mergeCell ref="A7:N7"/>
    <mergeCell ref="A14:B14"/>
    <mergeCell ref="J17:K17"/>
    <mergeCell ref="G12:O13"/>
    <mergeCell ref="F2:H3"/>
    <mergeCell ref="F4:H4"/>
    <mergeCell ref="C14:O14"/>
    <mergeCell ref="A17:C17"/>
    <mergeCell ref="B4:C4"/>
    <mergeCell ref="H17:I17"/>
    <mergeCell ref="F18:G18"/>
    <mergeCell ref="F19:G19"/>
    <mergeCell ref="F20:G20"/>
    <mergeCell ref="F21:G21"/>
    <mergeCell ref="H19:I19"/>
    <mergeCell ref="H20:I20"/>
    <mergeCell ref="H21:I21"/>
    <mergeCell ref="H18:I18"/>
    <mergeCell ref="F17:G17"/>
    <mergeCell ref="A18:C18"/>
    <mergeCell ref="A19:C19"/>
    <mergeCell ref="A20:C20"/>
    <mergeCell ref="A21:C21"/>
    <mergeCell ref="A27:C27"/>
    <mergeCell ref="A26:C26"/>
    <mergeCell ref="A29:C29"/>
    <mergeCell ref="D29:E29"/>
    <mergeCell ref="F29:G29"/>
    <mergeCell ref="A28:C28"/>
    <mergeCell ref="D22:E22"/>
    <mergeCell ref="D23:E23"/>
    <mergeCell ref="A23:C23"/>
    <mergeCell ref="A22:C22"/>
    <mergeCell ref="A24:C24"/>
    <mergeCell ref="D28:E28"/>
    <mergeCell ref="F28:G28"/>
    <mergeCell ref="D18:E18"/>
    <mergeCell ref="D19:E19"/>
    <mergeCell ref="D20:E20"/>
    <mergeCell ref="D21:E21"/>
    <mergeCell ref="D46:E46"/>
    <mergeCell ref="D47:E47"/>
    <mergeCell ref="A37:C37"/>
    <mergeCell ref="A39:C39"/>
    <mergeCell ref="F33:J34"/>
    <mergeCell ref="K33:N34"/>
    <mergeCell ref="A33:B33"/>
    <mergeCell ref="A34:B34"/>
    <mergeCell ref="N46:O46"/>
    <mergeCell ref="D37:E37"/>
    <mergeCell ref="D39:E39"/>
    <mergeCell ref="D40:E40"/>
    <mergeCell ref="D41:E41"/>
    <mergeCell ref="C33:D33"/>
    <mergeCell ref="A41:C41"/>
    <mergeCell ref="A42:O42"/>
    <mergeCell ref="H37:O41"/>
    <mergeCell ref="D38:E38"/>
    <mergeCell ref="A43:O43"/>
    <mergeCell ref="C44:O44"/>
    <mergeCell ref="A40:C40"/>
    <mergeCell ref="A25:C25"/>
    <mergeCell ref="H25:I25"/>
    <mergeCell ref="H29:I29"/>
    <mergeCell ref="A32:O32"/>
    <mergeCell ref="H30:I30"/>
    <mergeCell ref="J30:K30"/>
    <mergeCell ref="L30:M30"/>
    <mergeCell ref="N30:O30"/>
    <mergeCell ref="F31:G31"/>
    <mergeCell ref="H26:I26"/>
    <mergeCell ref="A31:C31"/>
    <mergeCell ref="A30:C30"/>
    <mergeCell ref="D30:E30"/>
    <mergeCell ref="F30:G30"/>
    <mergeCell ref="D48:E48"/>
    <mergeCell ref="N45:O45"/>
    <mergeCell ref="N48:O48"/>
    <mergeCell ref="L31:M31"/>
    <mergeCell ref="N31:O31"/>
    <mergeCell ref="A35:O35"/>
    <mergeCell ref="D31:E31"/>
    <mergeCell ref="A38:C38"/>
    <mergeCell ref="M45:M48"/>
    <mergeCell ref="G48:L48"/>
    <mergeCell ref="G47:L47"/>
    <mergeCell ref="G45:L45"/>
    <mergeCell ref="G46:L46"/>
    <mergeCell ref="N47:O47"/>
    <mergeCell ref="C34:D34"/>
    <mergeCell ref="H31:I31"/>
    <mergeCell ref="J31:K31"/>
    <mergeCell ref="B46:C46"/>
    <mergeCell ref="B47:C47"/>
    <mergeCell ref="D45:E45"/>
    <mergeCell ref="D24:E24"/>
    <mergeCell ref="L24:M24"/>
    <mergeCell ref="J22:K22"/>
    <mergeCell ref="J23:K23"/>
    <mergeCell ref="J24:K24"/>
    <mergeCell ref="L25:M25"/>
    <mergeCell ref="H27:I27"/>
    <mergeCell ref="D36:O36"/>
    <mergeCell ref="N29:O29"/>
    <mergeCell ref="J25:K25"/>
    <mergeCell ref="N28:O28"/>
    <mergeCell ref="N18:O18"/>
    <mergeCell ref="N19:O19"/>
    <mergeCell ref="N20:O20"/>
    <mergeCell ref="N21:O21"/>
    <mergeCell ref="L17:M17"/>
    <mergeCell ref="L18:M18"/>
    <mergeCell ref="J29:K29"/>
    <mergeCell ref="L29:M29"/>
    <mergeCell ref="J19:K19"/>
    <mergeCell ref="N17:O17"/>
    <mergeCell ref="L22:M22"/>
    <mergeCell ref="L27:M27"/>
    <mergeCell ref="N26:O26"/>
    <mergeCell ref="N27:O27"/>
    <mergeCell ref="J26:K26"/>
    <mergeCell ref="J27:K27"/>
    <mergeCell ref="L26:M26"/>
    <mergeCell ref="L23:M23"/>
    <mergeCell ref="L19:M19"/>
    <mergeCell ref="J18:K18"/>
    <mergeCell ref="A49:O49"/>
    <mergeCell ref="J20:K20"/>
    <mergeCell ref="J21:K21"/>
    <mergeCell ref="H23:I23"/>
    <mergeCell ref="L21:M21"/>
    <mergeCell ref="L20:M20"/>
    <mergeCell ref="H22:I22"/>
    <mergeCell ref="H24:I24"/>
    <mergeCell ref="F22:G22"/>
    <mergeCell ref="F23:G23"/>
    <mergeCell ref="F24:G24"/>
    <mergeCell ref="D25:E25"/>
    <mergeCell ref="N22:O22"/>
    <mergeCell ref="N23:O23"/>
    <mergeCell ref="N24:O24"/>
    <mergeCell ref="N25:O25"/>
    <mergeCell ref="H28:I28"/>
    <mergeCell ref="J28:K28"/>
    <mergeCell ref="D26:E26"/>
    <mergeCell ref="L28:M28"/>
    <mergeCell ref="F25:G25"/>
    <mergeCell ref="F26:G26"/>
    <mergeCell ref="F27:G27"/>
    <mergeCell ref="D27:E27"/>
  </mergeCells>
  <hyperlinks>
    <hyperlink ref="A6:C6" r:id="rId1" display="Lien vers le Bottin des membres de la GMMQ" xr:uid="{5BA9276E-5F70-47A9-9DC2-A81B6E26251C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ignoredErrors>
    <ignoredError sqref="E11:F11" unlockedFormula="1"/>
  </ignoredError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8" name="Check Box 10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9" name="Check Box 11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0" name="Check Box 12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1" name="Check Box 13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3" name="Check Box 15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4" name="Check Box 16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5" name="Check Box 17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6" name="Check Box 18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63689-0AAB-45B8-AAFA-8ED31F4631E3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I3Hi2xMkUaQHMkujnJPS+rC3TNZbmeR28vJ6Kq+6eoEko3h/93s3a6Jawmf4nbDeLdJ/VYEs9uJMH7hbqOZ5VA==" saltValue="tCFTCIeSbxlt3rCK64Yofg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CFB57FAF-0842-468B-83CC-5EE614BEACD1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5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6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1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2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C0D76-AC8B-4CB8-B3AD-6D0F9061BF10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FHfWynFVjNbMlBU+GN5+KEicjUn4PzWJ1qvjjLj7w97PeGS5XbgbtVkqDz/1+SWZ7X0IBejwDkHSe1j8JedfKQ==" saltValue="AnKjwZI0pDniNN9/2++O+Q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77A315D2-DD21-400B-8314-973D98BE1A33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A42E3B-FCC6-48ED-9FF1-DD0FB281D817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Gs2+oXWemsSZeZftfZ0hhKAxP9oFd/7o7bbeSRn/TJl1qAebzIrzfaGWFqoV/Y6iqnpAx+UpBmJ05e1CxoyFWw==" saltValue="WhN9rro2FFxRlgVNqKemLw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F6F8512E-E0E7-4B62-B69F-7E1B443778EB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A9B7-EFE8-4CD9-BD1C-0B6A220C89BE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FoGcdEQ+j8F9+c+Q0aSyr8b+NBX10L4r61pUdfnFnvKgeJlPcHdN6G61VM7/pnJo6rWLFJfIzgm0srjf+ZJ7YA==" saltValue="2cjEkmNralOeymRJiFoL0g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96AB718D-B749-442F-A92D-99C20C7A5A03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8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9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0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1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2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3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204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67858-A4A1-40A0-9A68-7A7137DD3C21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1WcYD4cFkswnxYflHz4I5FVcrWKi8R1NnT40+fPGBOqR8SANfRIzlh9tzZusgJOmyFXBPrSJsfK6HZlPwZeOFw==" saltValue="iO2ojAgDrFl2opiuq1slWw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B2EE7406-9EDF-470F-BA00-BC5AEDFDEE34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8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43B67D-343F-4FF2-906D-48AD4A5A0477}">
  <sheetPr>
    <pageSetUpPr fitToPage="1"/>
  </sheetPr>
  <dimension ref="A1:Y61"/>
  <sheetViews>
    <sheetView view="pageLayout" zoomScale="110" zoomScaleNormal="100" zoomScalePageLayoutView="110" workbookViewId="0">
      <selection activeCell="B1" sqref="B1:C1"/>
    </sheetView>
  </sheetViews>
  <sheetFormatPr baseColWidth="10" defaultColWidth="4.44140625" defaultRowHeight="13.2" x14ac:dyDescent="0.25"/>
  <cols>
    <col min="1" max="1" width="13.6640625" style="4" customWidth="1"/>
    <col min="2" max="2" width="11.88671875" style="4" customWidth="1"/>
    <col min="3" max="3" width="20.33203125" style="4" customWidth="1"/>
    <col min="4" max="6" width="5.109375" style="4" customWidth="1"/>
    <col min="7" max="15" width="5" style="4" customWidth="1"/>
    <col min="16" max="25" width="0.21875" style="4" customWidth="1"/>
    <col min="26" max="16384" width="4.44140625" style="4"/>
  </cols>
  <sheetData>
    <row r="1" spans="1:25" ht="16.2" customHeight="1" x14ac:dyDescent="0.25">
      <c r="A1" s="96" t="s">
        <v>13</v>
      </c>
      <c r="B1" s="183"/>
      <c r="C1" s="183"/>
      <c r="D1" s="178"/>
      <c r="E1" s="178"/>
      <c r="F1" s="177" t="s">
        <v>14</v>
      </c>
      <c r="G1" s="177"/>
      <c r="H1" s="177"/>
      <c r="I1" s="179">
        <f>Remises!B2</f>
        <v>0</v>
      </c>
      <c r="J1" s="179"/>
      <c r="K1" s="179"/>
      <c r="L1" s="179"/>
      <c r="M1" s="179"/>
      <c r="N1" s="179"/>
      <c r="O1" s="53"/>
      <c r="P1" s="53"/>
      <c r="Q1" s="92"/>
      <c r="R1" s="92"/>
      <c r="S1" s="92"/>
      <c r="T1" s="92"/>
      <c r="U1" s="92"/>
      <c r="V1" s="92"/>
      <c r="W1" s="92"/>
      <c r="X1" s="92"/>
      <c r="Y1" s="92"/>
    </row>
    <row r="2" spans="1:25" ht="31.95" customHeight="1" x14ac:dyDescent="0.25">
      <c r="A2" s="96" t="s">
        <v>15</v>
      </c>
      <c r="B2" s="184"/>
      <c r="C2" s="184"/>
      <c r="D2" s="178"/>
      <c r="E2" s="178"/>
      <c r="F2" s="177" t="s">
        <v>15</v>
      </c>
      <c r="G2" s="177"/>
      <c r="H2" s="177"/>
      <c r="I2" s="180">
        <f>Remises!B3</f>
        <v>0</v>
      </c>
      <c r="J2" s="180"/>
      <c r="K2" s="180"/>
      <c r="L2" s="180"/>
      <c r="M2" s="180"/>
      <c r="N2" s="180"/>
      <c r="O2" s="56"/>
      <c r="P2" s="56"/>
      <c r="Q2" s="92"/>
      <c r="R2" s="92"/>
      <c r="S2" s="92"/>
      <c r="T2" s="92"/>
      <c r="U2" s="92"/>
      <c r="V2" s="92"/>
      <c r="W2" s="92"/>
      <c r="X2" s="92"/>
      <c r="Y2" s="92"/>
    </row>
    <row r="3" spans="1:25" ht="15.75" customHeight="1" x14ac:dyDescent="0.25">
      <c r="A3" s="177" t="s">
        <v>54</v>
      </c>
      <c r="B3" s="177"/>
      <c r="C3" s="99"/>
      <c r="D3" s="178"/>
      <c r="E3" s="178"/>
      <c r="F3" s="177"/>
      <c r="G3" s="177"/>
      <c r="H3" s="177"/>
      <c r="I3" s="181"/>
      <c r="J3" s="181"/>
      <c r="K3" s="181"/>
      <c r="L3" s="181"/>
      <c r="M3" s="181"/>
      <c r="N3" s="181"/>
      <c r="O3" s="56"/>
      <c r="P3" s="56"/>
      <c r="Q3" s="92"/>
      <c r="R3" s="92"/>
      <c r="S3" s="92"/>
      <c r="T3" s="92"/>
      <c r="U3" s="92"/>
      <c r="V3" s="92"/>
      <c r="W3" s="92"/>
      <c r="X3" s="92"/>
      <c r="Y3" s="92"/>
    </row>
    <row r="4" spans="1:25" ht="15.75" customHeight="1" x14ac:dyDescent="0.25">
      <c r="A4" s="98" t="s">
        <v>16</v>
      </c>
      <c r="B4" s="192">
        <f>Remises!C5</f>
        <v>0</v>
      </c>
      <c r="C4" s="192"/>
      <c r="D4" s="178"/>
      <c r="E4" s="178"/>
      <c r="F4" s="177" t="s">
        <v>17</v>
      </c>
      <c r="G4" s="177"/>
      <c r="H4" s="177"/>
      <c r="I4" s="179">
        <f>Remises!E2</f>
        <v>0</v>
      </c>
      <c r="J4" s="179"/>
      <c r="K4" s="179"/>
      <c r="L4" s="179"/>
      <c r="M4" s="179"/>
      <c r="N4" s="179"/>
      <c r="O4" s="53"/>
      <c r="P4" s="53"/>
      <c r="Q4" s="92"/>
      <c r="R4" s="92"/>
      <c r="S4" s="92"/>
      <c r="T4" s="92"/>
      <c r="U4" s="92"/>
      <c r="V4" s="92"/>
      <c r="W4" s="92"/>
      <c r="X4" s="92"/>
      <c r="Y4" s="92"/>
    </row>
    <row r="5" spans="1:25" ht="15.75" customHeight="1" x14ac:dyDescent="0.25">
      <c r="A5" s="55" t="s">
        <v>48</v>
      </c>
      <c r="B5" s="92"/>
      <c r="C5" s="55" t="s">
        <v>49</v>
      </c>
      <c r="D5" s="178"/>
      <c r="E5" s="178"/>
      <c r="F5" s="177" t="s">
        <v>88</v>
      </c>
      <c r="G5" s="177"/>
      <c r="H5" s="177"/>
      <c r="I5" s="177"/>
      <c r="J5" s="182" t="s">
        <v>19</v>
      </c>
      <c r="K5" s="182"/>
      <c r="L5" s="182"/>
      <c r="M5" s="182"/>
      <c r="N5" s="182"/>
      <c r="O5" s="94"/>
      <c r="P5" s="94"/>
      <c r="Q5" s="92"/>
      <c r="R5" s="92"/>
      <c r="S5" s="92"/>
      <c r="T5" s="92"/>
      <c r="U5" s="92"/>
      <c r="V5" s="92"/>
      <c r="W5" s="92"/>
      <c r="X5" s="92"/>
      <c r="Y5" s="92"/>
    </row>
    <row r="6" spans="1:25" ht="15.75" customHeight="1" x14ac:dyDescent="0.25">
      <c r="A6" s="185" t="s">
        <v>50</v>
      </c>
      <c r="B6" s="185"/>
      <c r="C6" s="185"/>
      <c r="D6" s="178"/>
      <c r="E6" s="178"/>
      <c r="F6" s="177" t="s">
        <v>89</v>
      </c>
      <c r="G6" s="177"/>
      <c r="H6" s="177"/>
      <c r="I6" s="177"/>
      <c r="J6" s="182" t="s">
        <v>18</v>
      </c>
      <c r="K6" s="182"/>
      <c r="L6" s="182"/>
      <c r="M6" s="182"/>
      <c r="N6" s="182"/>
      <c r="O6" s="92"/>
      <c r="P6" s="92"/>
      <c r="Q6" s="92"/>
      <c r="R6" s="92"/>
      <c r="S6" s="92"/>
      <c r="T6" s="92"/>
      <c r="U6" s="92"/>
      <c r="V6" s="92"/>
      <c r="W6" s="92"/>
      <c r="X6" s="92"/>
      <c r="Y6" s="92"/>
    </row>
    <row r="7" spans="1:25" ht="15.75" customHeight="1" x14ac:dyDescent="0.3">
      <c r="A7" s="186" t="s">
        <v>68</v>
      </c>
      <c r="B7" s="186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60"/>
      <c r="P7" s="92"/>
      <c r="Q7" s="92"/>
      <c r="R7" s="92"/>
      <c r="S7" s="92"/>
      <c r="T7" s="92"/>
      <c r="U7" s="92"/>
      <c r="V7" s="92"/>
      <c r="W7" s="92"/>
      <c r="X7" s="92"/>
      <c r="Y7" s="92"/>
    </row>
    <row r="8" spans="1:25" ht="15.75" customHeight="1" x14ac:dyDescent="0.25">
      <c r="A8" s="102" t="b">
        <v>0</v>
      </c>
      <c r="B8" s="102" t="b">
        <v>0</v>
      </c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</row>
    <row r="9" spans="1:25" ht="15.75" customHeight="1" x14ac:dyDescent="0.25">
      <c r="A9" s="95" t="s">
        <v>20</v>
      </c>
      <c r="B9" s="66" t="s">
        <v>21</v>
      </c>
      <c r="C9" s="66" t="s">
        <v>22</v>
      </c>
      <c r="D9" s="66"/>
      <c r="E9" s="67" t="s">
        <v>39</v>
      </c>
      <c r="F9" s="68"/>
      <c r="G9" s="68"/>
      <c r="H9" s="67"/>
      <c r="I9" s="67"/>
      <c r="J9" s="67" t="s">
        <v>38</v>
      </c>
      <c r="K9" s="69"/>
      <c r="L9" s="97"/>
      <c r="M9" s="97"/>
      <c r="N9" s="97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</row>
    <row r="10" spans="1:25" s="40" customFormat="1" ht="2.7" customHeight="1" x14ac:dyDescent="0.25">
      <c r="A10" s="100" t="s">
        <v>21</v>
      </c>
      <c r="B10" s="100" t="s">
        <v>60</v>
      </c>
      <c r="C10" s="100" t="s">
        <v>61</v>
      </c>
      <c r="D10" s="100" t="s">
        <v>38</v>
      </c>
      <c r="E10" s="100" t="s">
        <v>62</v>
      </c>
      <c r="F10" s="100" t="s">
        <v>63</v>
      </c>
      <c r="G10" s="101" t="s">
        <v>64</v>
      </c>
      <c r="H10" s="101" t="s">
        <v>66</v>
      </c>
      <c r="I10" s="101" t="s">
        <v>65</v>
      </c>
      <c r="J10" s="100" t="s">
        <v>67</v>
      </c>
      <c r="K10" s="100" t="s">
        <v>92</v>
      </c>
      <c r="L10" s="100"/>
      <c r="M10" s="102"/>
      <c r="N10" s="100"/>
      <c r="O10" s="102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25" s="40" customFormat="1" ht="2.7" customHeight="1" x14ac:dyDescent="0.25">
      <c r="A11" s="103" t="b">
        <v>0</v>
      </c>
      <c r="B11" s="103" t="b">
        <v>0</v>
      </c>
      <c r="C11" s="103" t="b">
        <v>0</v>
      </c>
      <c r="D11" s="104" t="b">
        <v>0</v>
      </c>
      <c r="E11" s="104" t="b">
        <f>IF(C11=FALSE,(IF(D11=FALSE,FALSE,TRUE)),TRUE)</f>
        <v>0</v>
      </c>
      <c r="F11" s="105">
        <f>((200*D28)-H18)</f>
        <v>0</v>
      </c>
      <c r="G11" s="103" t="b">
        <v>0</v>
      </c>
      <c r="H11" s="103" t="b">
        <v>0</v>
      </c>
      <c r="I11" s="103" t="b">
        <v>0</v>
      </c>
      <c r="J11" s="103" t="b">
        <v>0</v>
      </c>
      <c r="K11" s="103" t="s">
        <v>93</v>
      </c>
      <c r="L11" s="103"/>
      <c r="M11" s="103"/>
      <c r="N11" s="103"/>
      <c r="O11" s="103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25" ht="15.75" customHeight="1" x14ac:dyDescent="0.25">
      <c r="A12" s="90" t="s">
        <v>32</v>
      </c>
      <c r="B12" s="90"/>
      <c r="C12" s="90"/>
      <c r="D12" s="90"/>
      <c r="F12" s="90"/>
      <c r="G12" s="188" t="s">
        <v>58</v>
      </c>
      <c r="H12" s="188"/>
      <c r="I12" s="188"/>
      <c r="J12" s="188"/>
      <c r="K12" s="188"/>
      <c r="L12" s="188"/>
      <c r="M12" s="188"/>
      <c r="N12" s="188"/>
      <c r="O12" s="188"/>
      <c r="P12" s="55"/>
      <c r="Q12" s="55"/>
      <c r="R12" s="55"/>
      <c r="S12" s="92"/>
      <c r="T12" s="92"/>
      <c r="U12" s="92"/>
      <c r="V12" s="92"/>
      <c r="W12" s="92"/>
      <c r="X12" s="92"/>
      <c r="Y12" s="92"/>
    </row>
    <row r="13" spans="1:25" ht="15.75" customHeight="1" x14ac:dyDescent="0.25">
      <c r="A13" s="169" t="s">
        <v>33</v>
      </c>
      <c r="B13" s="169"/>
      <c r="C13" s="169"/>
      <c r="D13" s="92"/>
      <c r="E13" s="92"/>
      <c r="F13" s="92"/>
      <c r="G13" s="188"/>
      <c r="H13" s="188"/>
      <c r="I13" s="188"/>
      <c r="J13" s="188"/>
      <c r="K13" s="188"/>
      <c r="L13" s="188"/>
      <c r="M13" s="188"/>
      <c r="N13" s="188"/>
      <c r="O13" s="188"/>
      <c r="P13" s="92"/>
      <c r="Q13" s="92"/>
      <c r="R13" s="92"/>
      <c r="S13" s="92"/>
      <c r="T13" s="92"/>
      <c r="U13" s="92"/>
      <c r="V13" s="92"/>
      <c r="W13" s="92"/>
      <c r="X13" s="92"/>
      <c r="Y13" s="92"/>
    </row>
    <row r="14" spans="1:25" ht="22.2" customHeight="1" x14ac:dyDescent="0.25">
      <c r="A14" s="187" t="s">
        <v>34</v>
      </c>
      <c r="B14" s="187"/>
      <c r="C14" s="189" t="s">
        <v>23</v>
      </c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92"/>
      <c r="Q14" s="92"/>
      <c r="R14" s="92"/>
      <c r="S14" s="92"/>
      <c r="T14" s="92"/>
      <c r="U14" s="92"/>
      <c r="V14" s="92"/>
      <c r="W14" s="92"/>
      <c r="X14" s="92"/>
      <c r="Y14" s="92"/>
    </row>
    <row r="15" spans="1:25" s="40" customFormat="1" ht="2.7" customHeight="1" x14ac:dyDescent="0.25">
      <c r="A15" s="58" t="s">
        <v>69</v>
      </c>
      <c r="B15" s="58" t="s">
        <v>70</v>
      </c>
      <c r="C15" s="58" t="s">
        <v>71</v>
      </c>
      <c r="D15" s="58" t="s">
        <v>73</v>
      </c>
      <c r="E15" s="58" t="s">
        <v>75</v>
      </c>
      <c r="F15" s="58" t="s">
        <v>72</v>
      </c>
      <c r="G15" s="58" t="s">
        <v>74</v>
      </c>
      <c r="H15" s="58" t="s">
        <v>76</v>
      </c>
      <c r="I15" s="58" t="s">
        <v>77</v>
      </c>
      <c r="J15" s="58" t="s">
        <v>78</v>
      </c>
      <c r="K15" s="58"/>
      <c r="L15" s="58"/>
      <c r="M15" s="58"/>
      <c r="N15" s="58"/>
      <c r="O15" s="58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25" s="40" customFormat="1" ht="2.7" customHeight="1" x14ac:dyDescent="0.25">
      <c r="A16" s="59">
        <f>(150*(SUM(D19:E26)))+F18+F27+F29</f>
        <v>0</v>
      </c>
      <c r="B16" s="59">
        <f>(175*(SUM(D19:E26)))+F18+F27+F28+F29</f>
        <v>0</v>
      </c>
      <c r="C16" s="59">
        <f>(236.25*(SUM(D19:E26)))+F18+F27+F28+F29</f>
        <v>0</v>
      </c>
      <c r="D16" s="59">
        <f>IF(E11=FALSE,(IF(B11=TRUE,C16,B16)),"n/a")</f>
        <v>0</v>
      </c>
      <c r="E16" s="59">
        <f>IF(I11=TRUE,(D16/2),D16)</f>
        <v>0</v>
      </c>
      <c r="F16" s="59">
        <f>SUM(F18:G29)+SUM(L18:M25)</f>
        <v>0</v>
      </c>
      <c r="G16" s="59">
        <f>IF(J11=TRUE,0,(IF(G11=TRUE,A16,(IF(H11=TRUE,D16,F16)))))</f>
        <v>0</v>
      </c>
      <c r="H16" s="59">
        <v>175</v>
      </c>
      <c r="I16" s="59">
        <v>236.25</v>
      </c>
      <c r="J16" s="59">
        <f>IF(E11=FALSE,(IF(B11=TRUE,I16,H16)),"n/a")</f>
        <v>175</v>
      </c>
      <c r="K16" s="58"/>
      <c r="L16" s="58"/>
      <c r="M16" s="58"/>
      <c r="N16" s="58"/>
      <c r="O16" s="58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5" ht="39.6" customHeight="1" x14ac:dyDescent="0.25">
      <c r="A17" s="190" t="s">
        <v>30</v>
      </c>
      <c r="B17" s="190"/>
      <c r="C17" s="191"/>
      <c r="D17" s="143" t="str">
        <f>IF(E11=TRUE,"Nombre (œuvres ou heures)","Nombre (représ. ou heures)")</f>
        <v>Nombre (représ. ou heures)</v>
      </c>
      <c r="E17" s="143"/>
      <c r="F17" s="143" t="s">
        <v>40</v>
      </c>
      <c r="G17" s="143"/>
      <c r="H17" s="143" t="s">
        <v>31</v>
      </c>
      <c r="I17" s="175"/>
      <c r="J17" s="143" t="s">
        <v>43</v>
      </c>
      <c r="K17" s="143"/>
      <c r="L17" s="143" t="s">
        <v>41</v>
      </c>
      <c r="M17" s="143"/>
      <c r="N17" s="143" t="s">
        <v>42</v>
      </c>
      <c r="O17" s="143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ht="15.75" customHeight="1" x14ac:dyDescent="0.25">
      <c r="A18" s="170" t="str">
        <f>IF(E11=TRUE,"","Répétitions (indiquer nb d'heures au quart d'heure près)")</f>
        <v>Répétitions (indiquer nb d'heures au quart d'heure près)</v>
      </c>
      <c r="B18" s="170"/>
      <c r="C18" s="171"/>
      <c r="D18" s="174">
        <v>0</v>
      </c>
      <c r="E18" s="174"/>
      <c r="F18" s="138">
        <f>IF(I11=TRUE,(P18/2),P18)</f>
        <v>0</v>
      </c>
      <c r="G18" s="138"/>
      <c r="H18" s="142">
        <v>0</v>
      </c>
      <c r="I18" s="176"/>
      <c r="J18" s="174">
        <v>0</v>
      </c>
      <c r="K18" s="174"/>
      <c r="L18" s="138">
        <f>IF(I11=TRUE,(Q18/2),Q18)</f>
        <v>0</v>
      </c>
      <c r="M18" s="138"/>
      <c r="N18" s="142">
        <v>0</v>
      </c>
      <c r="O18" s="142"/>
      <c r="P18" s="43">
        <f>IF(E11=FALSE,(IF(B11=TRUE,(25*D18),(25*D18))),0)</f>
        <v>0</v>
      </c>
      <c r="Q18" s="43">
        <f>IF(E11=FALSE,(IF(B11=TRUE,(37.5*J18),(37.5*J18))),0)</f>
        <v>0</v>
      </c>
      <c r="R18" s="43">
        <f>IF(J11=TRUE,0,(IF(G11=TRUE,(25*D18),(IF(H11=TRUE,(J16*D18),P18)))))</f>
        <v>0</v>
      </c>
      <c r="S18" s="43">
        <f>IF(J11=TRUE,0,Q18)</f>
        <v>0</v>
      </c>
      <c r="T18" s="44">
        <f>IF((H18+N18)&gt;(35*(D18+J18)),(35*(D18+J18)),(H18+N18))</f>
        <v>0</v>
      </c>
      <c r="U18" s="44">
        <v>0</v>
      </c>
      <c r="V18" s="44">
        <f>IF(E11=TRUE,U18,T18)</f>
        <v>0</v>
      </c>
      <c r="W18" s="44"/>
      <c r="X18" s="44"/>
      <c r="Y18" s="44">
        <f>V18</f>
        <v>0</v>
      </c>
    </row>
    <row r="19" spans="1:25" ht="15.75" customHeight="1" x14ac:dyDescent="0.25">
      <c r="A19" s="147" t="str">
        <f>IF(E11=TRUE,"Copiste - Partition directe partielle (''chords sheet'')","Représentations salle 1-999 places")</f>
        <v>Représentations salle 1-999 places</v>
      </c>
      <c r="B19" s="147"/>
      <c r="C19" s="148"/>
      <c r="D19" s="135">
        <v>0</v>
      </c>
      <c r="E19" s="135"/>
      <c r="F19" s="138">
        <f>IF(I11=TRUE,(R19/2),R19)</f>
        <v>0</v>
      </c>
      <c r="G19" s="138"/>
      <c r="H19" s="136">
        <v>0</v>
      </c>
      <c r="I19" s="137"/>
      <c r="J19" s="135">
        <v>0</v>
      </c>
      <c r="K19" s="135"/>
      <c r="L19" s="138">
        <f>IF(I11=TRUE,(S19/2),S19)</f>
        <v>0</v>
      </c>
      <c r="M19" s="138"/>
      <c r="N19" s="136">
        <v>0</v>
      </c>
      <c r="O19" s="136"/>
      <c r="P19" s="43">
        <f>IF(E11=FALSE,(IF(B11=TRUE,(276.75*D19),(205*D19))),(40*D19))</f>
        <v>0</v>
      </c>
      <c r="Q19" s="43">
        <f>IF(E11=FALSE,(IF(B11=TRUE,(92.25*J19),(68.3333*J19))),0)</f>
        <v>0</v>
      </c>
      <c r="R19" s="43">
        <f>IF(J11=TRUE,0,(IF(G11=TRUE,(150*D19),(IF(H11=TRUE,(J16*D19),P19)))))</f>
        <v>0</v>
      </c>
      <c r="S19" s="43">
        <f>IF(J11=TRUE,0,Q19)</f>
        <v>0</v>
      </c>
      <c r="T19" s="44">
        <f>IF(H19&gt;(400*D19),(400*D19),H19)</f>
        <v>0</v>
      </c>
      <c r="U19" s="44">
        <f>IF(H19&gt;(80*D19),(80*D19),H19)</f>
        <v>0</v>
      </c>
      <c r="V19" s="44">
        <f>IF(E11=TRUE,U19,T19)</f>
        <v>0</v>
      </c>
      <c r="W19" s="44">
        <f>IF(G11=TRUE,(IF(H19&gt;(250*D19),(250*D19),H19)),V19)</f>
        <v>0</v>
      </c>
      <c r="X19" s="44">
        <f>IF(H11=TRUE,(IF(H19&gt;(300*D19),(300*D19),H19)),V19)</f>
        <v>0</v>
      </c>
      <c r="Y19" s="44">
        <f>IF(G11=FALSE,(IF(H11=TRUE,X19,V19)),W19)</f>
        <v>0</v>
      </c>
    </row>
    <row r="20" spans="1:25" ht="15.75" customHeight="1" x14ac:dyDescent="0.25">
      <c r="A20" s="147" t="str">
        <f>IF(E11=TRUE,"Copiste - Partition directe complète (''lead sheet'')","Représentations salle 1000-2499 places")</f>
        <v>Représentations salle 1000-2499 places</v>
      </c>
      <c r="B20" s="147"/>
      <c r="C20" s="148"/>
      <c r="D20" s="135">
        <v>0</v>
      </c>
      <c r="E20" s="135"/>
      <c r="F20" s="138">
        <f>IF(I11=TRUE,(R20/2),R20)</f>
        <v>0</v>
      </c>
      <c r="G20" s="138"/>
      <c r="H20" s="136">
        <v>0</v>
      </c>
      <c r="I20" s="137"/>
      <c r="J20" s="135">
        <v>0</v>
      </c>
      <c r="K20" s="135"/>
      <c r="L20" s="138">
        <f>IF(I11=TRUE,(S20/2),S20)</f>
        <v>0</v>
      </c>
      <c r="M20" s="138"/>
      <c r="N20" s="136">
        <v>0</v>
      </c>
      <c r="O20" s="136"/>
      <c r="P20" s="43">
        <f>IF(E11=FALSE,(IF(B11=TRUE,(405*D20),(300*D20))),(60*D20))</f>
        <v>0</v>
      </c>
      <c r="Q20" s="43">
        <f>IF(E11=FALSE,(IF(B11=TRUE,(135*J20),(100*J20))),0)</f>
        <v>0</v>
      </c>
      <c r="R20" s="43">
        <f>IF(J11=TRUE,0,(IF(G11=TRUE,(150*D20),(IF(H11=TRUE,(J16*D20),P20)))))</f>
        <v>0</v>
      </c>
      <c r="S20" s="43">
        <f>IF(J11=TRUE,0,Q20)</f>
        <v>0</v>
      </c>
      <c r="T20" s="44">
        <f>IF(H20&gt;(500*D20),(500*D20),H20)</f>
        <v>0</v>
      </c>
      <c r="U20" s="44">
        <f>IF(H20&gt;(120*D20),(120*D20),H20)</f>
        <v>0</v>
      </c>
      <c r="V20" s="44">
        <f>IF(E11=TRUE,U20,T20)</f>
        <v>0</v>
      </c>
      <c r="W20" s="44">
        <f>IF(G11=TRUE,(IF(H20&gt;(250*D20),(250*D20),H20)),V20)</f>
        <v>0</v>
      </c>
      <c r="X20" s="44">
        <f>IF(H11=TRUE,(IF(H20&gt;(300*D20),(300*D20),H20)),V20)</f>
        <v>0</v>
      </c>
      <c r="Y20" s="44">
        <f>IF(G11=FALSE,(IF(H11=TRUE,X20,V20)),W20)</f>
        <v>0</v>
      </c>
    </row>
    <row r="21" spans="1:25" ht="15.75" customHeight="1" x14ac:dyDescent="0.25">
      <c r="A21" s="147" t="str">
        <f>IF(E11=TRUE,"Copiste - Partition maîtresse (''master rhythm chart'')","Représentations salle 2500 places +")</f>
        <v>Représentations salle 2500 places +</v>
      </c>
      <c r="B21" s="147"/>
      <c r="C21" s="148"/>
      <c r="D21" s="135">
        <v>0</v>
      </c>
      <c r="E21" s="135"/>
      <c r="F21" s="138">
        <f>IF(I11=TRUE,(R21/2),R21)</f>
        <v>0</v>
      </c>
      <c r="G21" s="138"/>
      <c r="H21" s="136">
        <v>0</v>
      </c>
      <c r="I21" s="137"/>
      <c r="J21" s="135">
        <v>0</v>
      </c>
      <c r="K21" s="135"/>
      <c r="L21" s="138">
        <f>IF(I11=TRUE,(S21/2),S21)</f>
        <v>0</v>
      </c>
      <c r="M21" s="138"/>
      <c r="N21" s="136">
        <v>0</v>
      </c>
      <c r="O21" s="136"/>
      <c r="P21" s="43">
        <f>IF(E11=FALSE,(IF(B11=TRUE,(540*D21),(400*D21))),(100*D21))</f>
        <v>0</v>
      </c>
      <c r="Q21" s="43">
        <f>IF(E11=FALSE,(IF(B11=TRUE,(180*J21),(133.3333*J21))),0)</f>
        <v>0</v>
      </c>
      <c r="R21" s="43">
        <f>IF(J11=TRUE,0,(IF(G11=TRUE,(150*D21),(IF(H11=TRUE,(J16*D21),P21)))))</f>
        <v>0</v>
      </c>
      <c r="S21" s="43">
        <f>IF(J11=TRUE,0,Q21)</f>
        <v>0</v>
      </c>
      <c r="T21" s="44">
        <f>IF(H21&gt;(600*D21),(600*D21),H21)</f>
        <v>0</v>
      </c>
      <c r="U21" s="44">
        <f>IF(H21&gt;(170*D21),(170*D21),H21)</f>
        <v>0</v>
      </c>
      <c r="V21" s="44">
        <f>IF(E11=TRUE,U21,T21)</f>
        <v>0</v>
      </c>
      <c r="W21" s="44">
        <f>IF(G11=TRUE,(IF(H21&gt;(250*D21),(250*D21),H21)),V21)</f>
        <v>0</v>
      </c>
      <c r="X21" s="44">
        <f>IF(H11=TRUE,(IF(H21&gt;(300*D21),(300*D21),H21)),V21)</f>
        <v>0</v>
      </c>
      <c r="Y21" s="44">
        <f>IF(G11=FALSE,(IF(H11=TRUE,X21,V21)),W21)</f>
        <v>0</v>
      </c>
    </row>
    <row r="22" spans="1:25" ht="15.75" customHeight="1" x14ac:dyDescent="0.25">
      <c r="A22" s="147" t="str">
        <f>IF(E11=TRUE,"Copiste - Partitions séparées","Représentations en plein-air")</f>
        <v>Représentations en plein-air</v>
      </c>
      <c r="B22" s="147"/>
      <c r="C22" s="148"/>
      <c r="D22" s="135">
        <v>0</v>
      </c>
      <c r="E22" s="135"/>
      <c r="F22" s="138">
        <f>IF(I11=TRUE,(R22/2),R22)</f>
        <v>0</v>
      </c>
      <c r="G22" s="138"/>
      <c r="H22" s="136">
        <v>0</v>
      </c>
      <c r="I22" s="137"/>
      <c r="J22" s="135">
        <v>0</v>
      </c>
      <c r="K22" s="135"/>
      <c r="L22" s="138">
        <f>IF(I11=TRUE,(S22/2),S22)</f>
        <v>0</v>
      </c>
      <c r="M22" s="138"/>
      <c r="N22" s="136">
        <v>0</v>
      </c>
      <c r="O22" s="136"/>
      <c r="P22" s="43">
        <f>IF(E11=FALSE,(IF(B11=TRUE,(276.75*D22),(205*D22))),(150*D22))</f>
        <v>0</v>
      </c>
      <c r="Q22" s="43">
        <f>IF(E11=FALSE,(IF(B11=TRUE,(92.25*J22),(68.3333*J22))),0)</f>
        <v>0</v>
      </c>
      <c r="R22" s="43">
        <f>IF(J11=TRUE,0,(IF(G11=TRUE,(150*D22),(IF(H11=TRUE,(J16*D22),P22)))))</f>
        <v>0</v>
      </c>
      <c r="S22" s="43">
        <f>IF(J11=TRUE,0,Q22)</f>
        <v>0</v>
      </c>
      <c r="T22" s="44">
        <f>IF(H22&gt;(600*D22),(600*D22),H22)</f>
        <v>0</v>
      </c>
      <c r="U22" s="44">
        <f t="shared" ref="U22" si="0">IF(H22&gt;(60*D22),(60*D22),H22)</f>
        <v>0</v>
      </c>
      <c r="V22" s="44">
        <f>IF(E11=TRUE,U22,T22)</f>
        <v>0</v>
      </c>
      <c r="W22" s="44">
        <f>IF(G11=TRUE,(IF(H22&gt;(250*D22),(250*D22),H22)),V22)</f>
        <v>0</v>
      </c>
      <c r="X22" s="44">
        <f>IF(H11=TRUE,(IF(H22&gt;(300*D22),(300*D22),H22)),V22)</f>
        <v>0</v>
      </c>
      <c r="Y22" s="44">
        <f>IF(G11=FALSE,(IF(H11=TRUE,X22,V22)),W22)</f>
        <v>0</v>
      </c>
    </row>
    <row r="23" spans="1:25" ht="15.75" customHeight="1" x14ac:dyDescent="0.25">
      <c r="A23" s="147" t="str">
        <f>IF(E11=TRUE,"","Représentation promotionnelle")</f>
        <v>Représentation promotionnelle</v>
      </c>
      <c r="B23" s="147"/>
      <c r="C23" s="148"/>
      <c r="D23" s="135">
        <v>0</v>
      </c>
      <c r="E23" s="135"/>
      <c r="F23" s="138">
        <f>IF(I11=TRUE,(R23/2),R23)</f>
        <v>0</v>
      </c>
      <c r="G23" s="138"/>
      <c r="H23" s="136">
        <v>0</v>
      </c>
      <c r="I23" s="137"/>
      <c r="J23" s="135">
        <v>0</v>
      </c>
      <c r="K23" s="135"/>
      <c r="L23" s="138">
        <f>IF(I11=TRUE,(S23/2),S23)</f>
        <v>0</v>
      </c>
      <c r="M23" s="138"/>
      <c r="N23" s="136">
        <v>0</v>
      </c>
      <c r="O23" s="136"/>
      <c r="P23" s="43">
        <f>IF(E11=FALSE,(IF(B11=TRUE,(276.75*D23),(205*D23))),0)</f>
        <v>0</v>
      </c>
      <c r="Q23" s="43">
        <f>IF(E11=FALSE,(IF(B11=TRUE,(92.25*J23),(68.3333*J23))),0)</f>
        <v>0</v>
      </c>
      <c r="R23" s="43">
        <f>IF(J11=TRUE,0,(IF(G11=TRUE,(150*D23),(IF(H11=TRUE,(J16*D23),P23)))))</f>
        <v>0</v>
      </c>
      <c r="S23" s="43">
        <f>IF(J11=TRUE,0,Q23)</f>
        <v>0</v>
      </c>
      <c r="T23" s="44">
        <f>IF(H23&gt;(325*D23),(325*D23),H23)</f>
        <v>0</v>
      </c>
      <c r="U23" s="44">
        <v>0</v>
      </c>
      <c r="V23" s="44">
        <f>IF(E11=TRUE,U23,T23)</f>
        <v>0</v>
      </c>
      <c r="W23" s="44">
        <f>IF(G11=TRUE,(IF(H23&gt;(250*D23),(250*D23),H23)),V23)</f>
        <v>0</v>
      </c>
      <c r="X23" s="44">
        <f>IF(H11=TRUE,(IF(H23&gt;(300*D23),(300*D23),H23)),V23)</f>
        <v>0</v>
      </c>
      <c r="Y23" s="44">
        <f>IF(G11=FALSE,(IF(H11=TRUE,X23,V23)),W23)</f>
        <v>0</v>
      </c>
    </row>
    <row r="24" spans="1:25" ht="15.75" customHeight="1" x14ac:dyDescent="0.25">
      <c r="A24" s="147" t="str">
        <f>IF(E11=TRUE,"Arrangeur/Orchestrateur - Tarif horaire","Première partie - Salle de moins de 1000 places")</f>
        <v>Première partie - Salle de moins de 1000 places</v>
      </c>
      <c r="B24" s="147"/>
      <c r="C24" s="148"/>
      <c r="D24" s="135">
        <v>0</v>
      </c>
      <c r="E24" s="135"/>
      <c r="F24" s="138">
        <f>IF(I11=TRUE,(R24/2),R24)</f>
        <v>0</v>
      </c>
      <c r="G24" s="138"/>
      <c r="H24" s="136">
        <v>0</v>
      </c>
      <c r="I24" s="137"/>
      <c r="J24" s="135">
        <v>0</v>
      </c>
      <c r="K24" s="135"/>
      <c r="L24" s="138">
        <f>IF(I11=TRUE,(S24/2),S24)</f>
        <v>0</v>
      </c>
      <c r="M24" s="138"/>
      <c r="N24" s="136">
        <v>0</v>
      </c>
      <c r="O24" s="136"/>
      <c r="P24" s="43">
        <f>IF(E11=FALSE,(IF(B11=TRUE,(236.25*D24),(175*D24))),(50*D24))</f>
        <v>0</v>
      </c>
      <c r="Q24" s="43">
        <f>IF(E11=FALSE,(IF(B11=TRUE,(78.75*J24),(58.3333*J24))),0)</f>
        <v>0</v>
      </c>
      <c r="R24" s="43">
        <f>IF(J11=TRUE,0,(IF(G11=TRUE,(150*D24),(IF(H11=TRUE,(J16*D24),P24)))))</f>
        <v>0</v>
      </c>
      <c r="S24" s="43">
        <f>IF(J11=TRUE,0,Q24)</f>
        <v>0</v>
      </c>
      <c r="T24" s="44">
        <f>IF(H24&gt;(300*D24),(300*D24),H24)</f>
        <v>0</v>
      </c>
      <c r="U24" s="44">
        <f>IF(H24&gt;(70*D24),(70*D24),H24)</f>
        <v>0</v>
      </c>
      <c r="V24" s="44">
        <f>IF(E11=TRUE,U24,T24)</f>
        <v>0</v>
      </c>
      <c r="W24" s="44">
        <f>IF(G11=TRUE,(IF(H24&gt;(250*D24),(250*D24),H24)),V24)</f>
        <v>0</v>
      </c>
      <c r="X24" s="44">
        <f>IF(H11=TRUE,(IF(H24&gt;(300*D24),(300*D24),H24)),V24)</f>
        <v>0</v>
      </c>
      <c r="Y24" s="44">
        <f>IF(G11=FALSE,(IF(H11=TRUE,X24,V24)),W24)</f>
        <v>0</v>
      </c>
    </row>
    <row r="25" spans="1:25" ht="15.75" customHeight="1" x14ac:dyDescent="0.25">
      <c r="A25" s="147" t="str">
        <f>IF(E11=TRUE,"Arrangeur/Orchestrateur - Par œuvre / tranche de 5 min. ou -","Première partie - Salle de 1000 places et +")</f>
        <v>Première partie - Salle de 1000 places et +</v>
      </c>
      <c r="B25" s="147"/>
      <c r="C25" s="148"/>
      <c r="D25" s="135">
        <v>0</v>
      </c>
      <c r="E25" s="135"/>
      <c r="F25" s="138">
        <f>IF(I11=TRUE,(R25/2),R25)</f>
        <v>0</v>
      </c>
      <c r="G25" s="138"/>
      <c r="H25" s="136">
        <v>0</v>
      </c>
      <c r="I25" s="137"/>
      <c r="J25" s="135">
        <v>0</v>
      </c>
      <c r="K25" s="135"/>
      <c r="L25" s="138">
        <f>IF(I11=TRUE,(S25/2),S25)</f>
        <v>0</v>
      </c>
      <c r="M25" s="138"/>
      <c r="N25" s="136">
        <v>0</v>
      </c>
      <c r="O25" s="136"/>
      <c r="P25" s="43">
        <f>IF(E11=FALSE,(IF(B11=TRUE,(276.75*D25),(205*D25))),(200*D25))</f>
        <v>0</v>
      </c>
      <c r="Q25" s="43">
        <f>IF(E11=FALSE,(IF(B11=TRUE,(92.25*J25),(68.3333*J25))),0)</f>
        <v>0</v>
      </c>
      <c r="R25" s="43">
        <f>IF(J11=TRUE,0,(IF(G11=TRUE,(150*D25),(IF(H11=TRUE,(J16*D25),P25)))))</f>
        <v>0</v>
      </c>
      <c r="S25" s="43">
        <f>IF(J11=TRUE,0,Q25)</f>
        <v>0</v>
      </c>
      <c r="T25" s="44">
        <f>IF(H25&gt;(350*D25),(350*D25),H25)</f>
        <v>0</v>
      </c>
      <c r="U25" s="44">
        <f>IF(H25&gt;(300*D25),(300*D25),H25)</f>
        <v>0</v>
      </c>
      <c r="V25" s="44">
        <f>IF(E11=TRUE,U25,T25)</f>
        <v>0</v>
      </c>
      <c r="W25" s="44">
        <f>IF(G11=TRUE,(IF(H25&gt;(250*D25),(250*D25),H25)),V25)</f>
        <v>0</v>
      </c>
      <c r="X25" s="44">
        <f>IF(H11=TRUE,(IF(H25&gt;(300*D25),(300*D25),H25)),V25)</f>
        <v>0</v>
      </c>
      <c r="Y25" s="44">
        <f>IF(G11=FALSE,(IF(H11=TRUE,X25,V25)),W25)</f>
        <v>0</v>
      </c>
    </row>
    <row r="26" spans="1:25" ht="31.2" customHeight="1" x14ac:dyDescent="0.25">
      <c r="A26" s="172" t="str">
        <f>IF(E11=TRUE,"","Prestation de moins de 15 minutes dans une représentation de plus d’une heure - Musicien seulement")</f>
        <v>Prestation de moins de 15 minutes dans une représentation de plus d’une heure - Musicien seulement</v>
      </c>
      <c r="B26" s="172"/>
      <c r="C26" s="173"/>
      <c r="D26" s="135">
        <v>0</v>
      </c>
      <c r="E26" s="135"/>
      <c r="F26" s="138">
        <f>IF(I11=TRUE,(R26/2),R26)</f>
        <v>0</v>
      </c>
      <c r="G26" s="138"/>
      <c r="H26" s="136">
        <v>0</v>
      </c>
      <c r="I26" s="137"/>
      <c r="J26" s="135" t="s">
        <v>46</v>
      </c>
      <c r="K26" s="135"/>
      <c r="L26" s="141" t="s">
        <v>46</v>
      </c>
      <c r="M26" s="141"/>
      <c r="N26" s="136">
        <v>0</v>
      </c>
      <c r="O26" s="136"/>
      <c r="P26" s="43">
        <f>IF(E11=FALSE,(IF(B11=TRUE,("n/a"),(175*D26))),0)</f>
        <v>0</v>
      </c>
      <c r="Q26" s="43" t="s">
        <v>46</v>
      </c>
      <c r="R26" s="43">
        <f>IF(J11=TRUE,0,(IF(G11=TRUE,(150*D26),(IF(H11=TRUE,(J16*D26),P26)))))</f>
        <v>0</v>
      </c>
      <c r="S26" s="43" t="str">
        <f>IF(J11=TRUE,0,Q26)</f>
        <v>n/a</v>
      </c>
      <c r="T26" s="44">
        <f>IF(H26&gt;(300*D26),(300*D26),H26)</f>
        <v>0</v>
      </c>
      <c r="U26" s="44">
        <v>0</v>
      </c>
      <c r="V26" s="44">
        <f>IF(E11=TRUE,U26,T26)</f>
        <v>0</v>
      </c>
      <c r="W26" s="44">
        <f>IF(G11=TRUE,(IF(H26&gt;(250*D26),(250*D26),H26)),V26)</f>
        <v>0</v>
      </c>
      <c r="X26" s="44">
        <f>IF(H11=TRUE,(IF(H26&gt;(300*D26),(300*D26),H26)),V26)</f>
        <v>0</v>
      </c>
      <c r="Y26" s="44">
        <f>IF(G11=FALSE,(IF(H11=TRUE,X26,V26)),W26)</f>
        <v>0</v>
      </c>
    </row>
    <row r="27" spans="1:25" ht="15.75" customHeight="1" x14ac:dyDescent="0.25">
      <c r="A27" s="147" t="str">
        <f>IF(E11=TRUE,"","Animation de rue (indiquer nb d'heures au quart d'heure près)")</f>
        <v>Animation de rue (indiquer nb d'heures au quart d'heure près)</v>
      </c>
      <c r="B27" s="147"/>
      <c r="C27" s="148"/>
      <c r="D27" s="140">
        <v>0</v>
      </c>
      <c r="E27" s="140"/>
      <c r="F27" s="138">
        <f>IF(I11=TRUE,(R27/2),R27)</f>
        <v>0</v>
      </c>
      <c r="G27" s="138"/>
      <c r="H27" s="136">
        <v>0</v>
      </c>
      <c r="I27" s="137"/>
      <c r="J27" s="140" t="s">
        <v>46</v>
      </c>
      <c r="K27" s="140"/>
      <c r="L27" s="141" t="s">
        <v>46</v>
      </c>
      <c r="M27" s="141"/>
      <c r="N27" s="136">
        <v>0</v>
      </c>
      <c r="O27" s="136"/>
      <c r="P27" s="43">
        <f>IF(E11=FALSE,(IF(B11=TRUE,(40.03*D27),(29.65*D27))),0)</f>
        <v>0</v>
      </c>
      <c r="Q27" s="43" t="s">
        <v>46</v>
      </c>
      <c r="R27" s="43">
        <f>IF(J11=TRUE,0,P27)</f>
        <v>0</v>
      </c>
      <c r="S27" s="43" t="str">
        <f>IF(J11=TRUE,0,Q27)</f>
        <v>n/a</v>
      </c>
      <c r="T27" s="44">
        <f>IF(H27&gt;(41*D27),(41*D27),H27)</f>
        <v>0</v>
      </c>
      <c r="U27" s="44">
        <v>0</v>
      </c>
      <c r="V27" s="44">
        <f>IF(E11=TRUE,U27,T27)</f>
        <v>0</v>
      </c>
      <c r="W27" s="44"/>
      <c r="X27" s="44"/>
      <c r="Y27" s="44">
        <f>V27</f>
        <v>0</v>
      </c>
    </row>
    <row r="28" spans="1:25" ht="15.75" customHeight="1" x14ac:dyDescent="0.25">
      <c r="A28" s="147" t="str">
        <f>IF(E11=TRUE,"","Préparation d'un spectacle (musicien remplacé)")</f>
        <v>Préparation d'un spectacle (musicien remplacé)</v>
      </c>
      <c r="B28" s="147"/>
      <c r="C28" s="148"/>
      <c r="D28" s="135">
        <v>0</v>
      </c>
      <c r="E28" s="135"/>
      <c r="F28" s="138">
        <f>IF(I11=TRUE,(P28/2),P28)</f>
        <v>0</v>
      </c>
      <c r="G28" s="138"/>
      <c r="H28" s="136">
        <v>0</v>
      </c>
      <c r="I28" s="137"/>
      <c r="J28" s="139" t="s">
        <v>46</v>
      </c>
      <c r="K28" s="140"/>
      <c r="L28" s="141" t="s">
        <v>46</v>
      </c>
      <c r="M28" s="141"/>
      <c r="N28" s="136" t="s">
        <v>46</v>
      </c>
      <c r="O28" s="136"/>
      <c r="P28" s="43">
        <f>IF(E11=TRUE,0,(200*D28))</f>
        <v>0</v>
      </c>
      <c r="Q28" s="43" t="s">
        <v>46</v>
      </c>
      <c r="R28" s="43"/>
      <c r="S28" s="43"/>
      <c r="T28" s="44">
        <f>IF(H28&gt;(300*D28),(300*D28),H28)</f>
        <v>0</v>
      </c>
      <c r="U28" s="44">
        <v>0</v>
      </c>
      <c r="V28" s="44">
        <f>IF(E11=TRUE,U28,T28)</f>
        <v>0</v>
      </c>
      <c r="W28" s="44"/>
      <c r="X28" s="44"/>
      <c r="Y28" s="44">
        <f t="shared" ref="Y28:Y31" si="1">V28</f>
        <v>0</v>
      </c>
    </row>
    <row r="29" spans="1:25" ht="15.75" customHeight="1" x14ac:dyDescent="0.25">
      <c r="A29" s="147" t="str">
        <f>IF(E11=TRUE,"","Bonification pour musicien ayant la charge de séquences")</f>
        <v>Bonification pour musicien ayant la charge de séquences</v>
      </c>
      <c r="B29" s="147"/>
      <c r="C29" s="148"/>
      <c r="D29" s="135">
        <v>0</v>
      </c>
      <c r="E29" s="135"/>
      <c r="F29" s="138">
        <f>IF(I11=TRUE,(P29/2),P29)</f>
        <v>0</v>
      </c>
      <c r="G29" s="138"/>
      <c r="H29" s="136">
        <v>0</v>
      </c>
      <c r="I29" s="137"/>
      <c r="J29" s="140" t="s">
        <v>46</v>
      </c>
      <c r="K29" s="140"/>
      <c r="L29" s="141" t="s">
        <v>46</v>
      </c>
      <c r="M29" s="141"/>
      <c r="N29" s="136" t="s">
        <v>46</v>
      </c>
      <c r="O29" s="136"/>
      <c r="P29" s="43">
        <f>IF(E11=FALSE,(IF(B11=TRUE,(37.5*D29),(37.5*D29))),0)</f>
        <v>0</v>
      </c>
      <c r="Q29" s="43" t="s">
        <v>46</v>
      </c>
      <c r="R29" s="43"/>
      <c r="S29" s="43"/>
      <c r="T29" s="44">
        <f>F29</f>
        <v>0</v>
      </c>
      <c r="U29" s="44">
        <v>0</v>
      </c>
      <c r="V29" s="44">
        <f>IF(E11=TRUE,U29,T29)</f>
        <v>0</v>
      </c>
      <c r="W29" s="44"/>
      <c r="X29" s="44"/>
      <c r="Y29" s="44">
        <f t="shared" si="1"/>
        <v>0</v>
      </c>
    </row>
    <row r="30" spans="1:25" ht="15.75" customHeight="1" x14ac:dyDescent="0.25">
      <c r="A30" s="147" t="str">
        <f>IF(E11=TRUE,"","Bonification pour accompagnateur unique (+35% du tarif)")</f>
        <v>Bonification pour accompagnateur unique (+35% du tarif)</v>
      </c>
      <c r="B30" s="147"/>
      <c r="C30" s="148"/>
      <c r="D30" s="135">
        <v>0</v>
      </c>
      <c r="E30" s="135"/>
      <c r="F30" s="141" t="s">
        <v>47</v>
      </c>
      <c r="G30" s="141"/>
      <c r="H30" s="136">
        <v>0</v>
      </c>
      <c r="I30" s="137"/>
      <c r="J30" s="140" t="s">
        <v>46</v>
      </c>
      <c r="K30" s="140"/>
      <c r="L30" s="141" t="s">
        <v>46</v>
      </c>
      <c r="M30" s="141"/>
      <c r="N30" s="136" t="s">
        <v>46</v>
      </c>
      <c r="O30" s="136"/>
      <c r="P30" s="43" t="s">
        <v>47</v>
      </c>
      <c r="Q30" s="43" t="s">
        <v>46</v>
      </c>
      <c r="R30" s="43"/>
      <c r="S30" s="43"/>
      <c r="T30" s="44">
        <f>H30</f>
        <v>0</v>
      </c>
      <c r="U30" s="44">
        <v>0</v>
      </c>
      <c r="V30" s="44">
        <f>IF(E11=TRUE,U30,T30)</f>
        <v>0</v>
      </c>
      <c r="W30" s="44"/>
      <c r="X30" s="44"/>
      <c r="Y30" s="44">
        <f t="shared" si="1"/>
        <v>0</v>
      </c>
    </row>
    <row r="31" spans="1:25" ht="15.75" customHeight="1" x14ac:dyDescent="0.25">
      <c r="A31" s="145" t="str">
        <f>IF(E11=TRUE,"","Bonification pour jours fériés (+50% du tarif)")</f>
        <v>Bonification pour jours fériés (+50% du tarif)</v>
      </c>
      <c r="B31" s="145"/>
      <c r="C31" s="146"/>
      <c r="D31" s="153">
        <v>0</v>
      </c>
      <c r="E31" s="153"/>
      <c r="F31" s="150" t="s">
        <v>47</v>
      </c>
      <c r="G31" s="150"/>
      <c r="H31" s="151">
        <v>0</v>
      </c>
      <c r="I31" s="156"/>
      <c r="J31" s="157" t="s">
        <v>46</v>
      </c>
      <c r="K31" s="157"/>
      <c r="L31" s="150" t="s">
        <v>46</v>
      </c>
      <c r="M31" s="150"/>
      <c r="N31" s="151" t="s">
        <v>46</v>
      </c>
      <c r="O31" s="151"/>
      <c r="P31" s="43" t="s">
        <v>47</v>
      </c>
      <c r="Q31" s="43" t="s">
        <v>46</v>
      </c>
      <c r="R31" s="43"/>
      <c r="S31" s="43"/>
      <c r="T31" s="44">
        <f>H31</f>
        <v>0</v>
      </c>
      <c r="U31" s="44">
        <v>0</v>
      </c>
      <c r="V31" s="44">
        <f>IF(E11=TRUE,U31,T31)</f>
        <v>0</v>
      </c>
      <c r="W31" s="44"/>
      <c r="X31" s="44"/>
      <c r="Y31" s="44">
        <f t="shared" si="1"/>
        <v>0</v>
      </c>
    </row>
    <row r="32" spans="1:25" ht="15.75" customHeight="1" x14ac:dyDescent="0.25">
      <c r="A32" s="158"/>
      <c r="B32" s="158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55"/>
      <c r="Q32" s="55"/>
      <c r="R32" s="55"/>
      <c r="S32" s="92"/>
      <c r="T32" s="92"/>
      <c r="U32" s="92"/>
      <c r="V32" s="92"/>
      <c r="W32" s="92"/>
      <c r="X32" s="92"/>
      <c r="Y32" s="92"/>
    </row>
    <row r="33" spans="1:25" ht="15.75" customHeight="1" x14ac:dyDescent="0.25">
      <c r="A33" s="162" t="s">
        <v>44</v>
      </c>
      <c r="B33" s="162"/>
      <c r="C33" s="149">
        <f>SUM(F18:G29)+SUM(L18:M25)</f>
        <v>0</v>
      </c>
      <c r="D33" s="149"/>
      <c r="E33" s="45"/>
      <c r="F33" s="160" t="s">
        <v>55</v>
      </c>
      <c r="G33" s="160"/>
      <c r="H33" s="160"/>
      <c r="I33" s="160"/>
      <c r="J33" s="160"/>
      <c r="K33" s="161">
        <f>SUM(Y18:Y31)+SUM(L19:L27)</f>
        <v>0</v>
      </c>
      <c r="L33" s="161"/>
      <c r="M33" s="161"/>
      <c r="N33" s="161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ht="15.75" customHeight="1" x14ac:dyDescent="0.25">
      <c r="A34" s="163" t="s">
        <v>45</v>
      </c>
      <c r="B34" s="163"/>
      <c r="C34" s="149">
        <f>(SUM(H18:I31)+B33)+(SUM(N18:O27))</f>
        <v>0</v>
      </c>
      <c r="D34" s="149"/>
      <c r="E34" s="47"/>
      <c r="F34" s="160"/>
      <c r="G34" s="160"/>
      <c r="H34" s="160"/>
      <c r="I34" s="160"/>
      <c r="J34" s="160"/>
      <c r="K34" s="149"/>
      <c r="L34" s="149"/>
      <c r="M34" s="149"/>
      <c r="N34" s="149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ht="15.75" customHeight="1" x14ac:dyDescent="0.25">
      <c r="A35" s="152"/>
      <c r="B35" s="152"/>
      <c r="C35" s="152"/>
      <c r="D35" s="152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ht="15.75" customHeight="1" x14ac:dyDescent="0.25">
      <c r="A36" s="48" t="s">
        <v>24</v>
      </c>
      <c r="B36" s="48"/>
      <c r="C36" s="93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ht="15.75" customHeight="1" x14ac:dyDescent="0.25">
      <c r="A37" s="154" t="s">
        <v>56</v>
      </c>
      <c r="B37" s="154"/>
      <c r="C37" s="154"/>
      <c r="D37" s="149">
        <f>IF(J11=FALSE,(K33*0.03),0)</f>
        <v>0</v>
      </c>
      <c r="E37" s="149"/>
      <c r="F37" s="50"/>
      <c r="G37" s="50"/>
      <c r="H37" s="167"/>
      <c r="I37" s="167"/>
      <c r="J37" s="167"/>
      <c r="K37" s="167"/>
      <c r="L37" s="167"/>
      <c r="M37" s="167"/>
      <c r="N37" s="167"/>
      <c r="O37" s="167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ht="15.75" customHeight="1" x14ac:dyDescent="0.25">
      <c r="A38" s="154" t="s">
        <v>57</v>
      </c>
      <c r="B38" s="154"/>
      <c r="C38" s="154"/>
      <c r="D38" s="149">
        <f>IF(J11=FALSE,(IF(F38=TRUE,(K33*0.03),0)),0)</f>
        <v>0</v>
      </c>
      <c r="E38" s="149"/>
      <c r="F38" s="107" t="b">
        <v>0</v>
      </c>
      <c r="G38" s="50"/>
      <c r="H38" s="167"/>
      <c r="I38" s="167"/>
      <c r="J38" s="167"/>
      <c r="K38" s="167"/>
      <c r="L38" s="167"/>
      <c r="M38" s="167"/>
      <c r="N38" s="167"/>
      <c r="O38" s="167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ht="15.75" customHeight="1" x14ac:dyDescent="0.25">
      <c r="A39" s="154" t="s">
        <v>36</v>
      </c>
      <c r="B39" s="154"/>
      <c r="C39" s="154"/>
      <c r="D39" s="149">
        <f>IF(J11=TRUE,(SUM(D19:E26)*5),0)</f>
        <v>0</v>
      </c>
      <c r="E39" s="149"/>
      <c r="F39" s="50"/>
      <c r="G39" s="50"/>
      <c r="H39" s="167"/>
      <c r="I39" s="167"/>
      <c r="J39" s="167"/>
      <c r="K39" s="167"/>
      <c r="L39" s="167"/>
      <c r="M39" s="167"/>
      <c r="N39" s="167"/>
      <c r="O39" s="167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ht="15.75" customHeight="1" x14ac:dyDescent="0.25">
      <c r="A40" s="154" t="s">
        <v>37</v>
      </c>
      <c r="B40" s="154"/>
      <c r="C40" s="154"/>
      <c r="D40" s="164">
        <f>K33*0.085</f>
        <v>0</v>
      </c>
      <c r="E40" s="164"/>
      <c r="F40" s="50"/>
      <c r="G40" s="50"/>
      <c r="H40" s="167"/>
      <c r="I40" s="167"/>
      <c r="J40" s="167"/>
      <c r="K40" s="167"/>
      <c r="L40" s="167"/>
      <c r="M40" s="167"/>
      <c r="N40" s="167"/>
      <c r="O40" s="167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ht="15.75" customHeight="1" x14ac:dyDescent="0.25">
      <c r="A41" s="165" t="s">
        <v>90</v>
      </c>
      <c r="B41" s="165"/>
      <c r="C41" s="165"/>
      <c r="D41" s="149">
        <f>C33*0.0344925</f>
        <v>0</v>
      </c>
      <c r="E41" s="149"/>
      <c r="F41" s="50"/>
      <c r="G41" s="50"/>
      <c r="H41" s="167"/>
      <c r="I41" s="167"/>
      <c r="J41" s="167"/>
      <c r="K41" s="167"/>
      <c r="L41" s="167"/>
      <c r="M41" s="167"/>
      <c r="N41" s="167"/>
      <c r="O41" s="167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ht="12.6" customHeight="1" x14ac:dyDescent="0.25">
      <c r="A42" s="166" t="s">
        <v>94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6"/>
      <c r="L42" s="166"/>
      <c r="M42" s="166"/>
      <c r="N42" s="166"/>
      <c r="O42" s="166"/>
      <c r="P42" s="112"/>
      <c r="Q42" s="112"/>
      <c r="R42" s="112"/>
      <c r="S42" s="112"/>
      <c r="T42" s="112"/>
      <c r="U42" s="112"/>
      <c r="V42" s="112"/>
      <c r="W42" s="112"/>
      <c r="X42" s="112"/>
      <c r="Y42" s="112"/>
    </row>
    <row r="43" spans="1:25" ht="15.75" customHeight="1" x14ac:dyDescent="0.25">
      <c r="A43" s="168"/>
      <c r="B43" s="168"/>
      <c r="C43" s="168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ht="15.75" customHeight="1" x14ac:dyDescent="0.25">
      <c r="A44" s="48" t="s">
        <v>25</v>
      </c>
      <c r="B44" s="90"/>
      <c r="C44" s="169"/>
      <c r="D44" s="169"/>
      <c r="E44" s="169"/>
      <c r="F44" s="169"/>
      <c r="G44" s="169"/>
      <c r="H44" s="169"/>
      <c r="I44" s="169"/>
      <c r="J44" s="169"/>
      <c r="K44" s="169"/>
      <c r="L44" s="169"/>
      <c r="M44" s="169"/>
      <c r="N44" s="169"/>
      <c r="O44" s="169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ht="15.75" customHeight="1" x14ac:dyDescent="0.25">
      <c r="A45" s="91" t="s">
        <v>26</v>
      </c>
      <c r="B45" s="53"/>
      <c r="C45" s="53"/>
      <c r="D45" s="149">
        <f>IF((C34-D37-D38&lt;0),0,(C34-D37-D38))</f>
        <v>0</v>
      </c>
      <c r="E45" s="149"/>
      <c r="F45" s="70"/>
      <c r="G45" s="154" t="s">
        <v>27</v>
      </c>
      <c r="H45" s="154"/>
      <c r="I45" s="154"/>
      <c r="J45" s="154"/>
      <c r="K45" s="154"/>
      <c r="L45" s="154"/>
      <c r="M45" s="155"/>
      <c r="N45" s="149">
        <f>D48</f>
        <v>0</v>
      </c>
      <c r="O45" s="149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ht="15.75" customHeight="1" x14ac:dyDescent="0.25">
      <c r="A46" s="94" t="s">
        <v>79</v>
      </c>
      <c r="B46" s="159"/>
      <c r="C46" s="159"/>
      <c r="D46" s="149">
        <f>IF(F46=TRUE,((C34+D39+D40)*0.05),0)</f>
        <v>0</v>
      </c>
      <c r="E46" s="149"/>
      <c r="F46" s="106" t="b">
        <v>0</v>
      </c>
      <c r="G46" s="154" t="s">
        <v>28</v>
      </c>
      <c r="H46" s="154"/>
      <c r="I46" s="154"/>
      <c r="J46" s="154"/>
      <c r="K46" s="154"/>
      <c r="L46" s="154"/>
      <c r="M46" s="155"/>
      <c r="N46" s="149">
        <f>SUM(D37:E39)</f>
        <v>0</v>
      </c>
      <c r="O46" s="149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ht="15.75" customHeight="1" x14ac:dyDescent="0.25">
      <c r="A47" s="94" t="s">
        <v>80</v>
      </c>
      <c r="B47" s="159"/>
      <c r="C47" s="159"/>
      <c r="D47" s="149">
        <f>IF(F47=TRUE,((C34+D39+D40)*0.09975),0)</f>
        <v>0</v>
      </c>
      <c r="E47" s="149"/>
      <c r="F47" s="106" t="b">
        <v>0</v>
      </c>
      <c r="G47" s="154" t="s">
        <v>29</v>
      </c>
      <c r="H47" s="154"/>
      <c r="I47" s="154"/>
      <c r="J47" s="154"/>
      <c r="K47" s="154"/>
      <c r="L47" s="154"/>
      <c r="M47" s="155"/>
      <c r="N47" s="149">
        <f>D40</f>
        <v>0</v>
      </c>
      <c r="O47" s="149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ht="15.75" customHeight="1" x14ac:dyDescent="0.25">
      <c r="A48" s="91" t="s">
        <v>35</v>
      </c>
      <c r="B48" s="53"/>
      <c r="C48" s="53"/>
      <c r="D48" s="149">
        <f>SUM(D45:E47)</f>
        <v>0</v>
      </c>
      <c r="E48" s="149"/>
      <c r="F48" s="70"/>
      <c r="G48" s="154" t="s">
        <v>91</v>
      </c>
      <c r="H48" s="154"/>
      <c r="I48" s="154"/>
      <c r="J48" s="154"/>
      <c r="K48" s="154"/>
      <c r="L48" s="154"/>
      <c r="M48" s="155"/>
      <c r="N48" s="149">
        <f>D41</f>
        <v>0</v>
      </c>
      <c r="O48" s="149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ht="18.600000000000001" customHeight="1" x14ac:dyDescent="0.25">
      <c r="A49" s="134" t="s">
        <v>59</v>
      </c>
      <c r="B49" s="134"/>
      <c r="C49" s="134"/>
      <c r="D49" s="134"/>
      <c r="E49" s="134"/>
      <c r="F49" s="134"/>
      <c r="G49" s="134"/>
      <c r="H49" s="134"/>
      <c r="I49" s="134"/>
      <c r="J49" s="134"/>
      <c r="K49" s="134"/>
      <c r="L49" s="134"/>
      <c r="M49" s="134"/>
      <c r="N49" s="134"/>
      <c r="O49" s="134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ht="15.75" customHeight="1" x14ac:dyDescent="0.25">
      <c r="G50" s="39"/>
    </row>
    <row r="51" spans="1:25" ht="15.75" customHeight="1" x14ac:dyDescent="0.25"/>
    <row r="52" spans="1:25" ht="15.75" customHeight="1" x14ac:dyDescent="0.25"/>
    <row r="53" spans="1:25" ht="15.75" customHeight="1" x14ac:dyDescent="0.25"/>
    <row r="54" spans="1:25" ht="15.75" customHeight="1" x14ac:dyDescent="0.25"/>
    <row r="55" spans="1:25" ht="15.75" customHeight="1" x14ac:dyDescent="0.25"/>
    <row r="56" spans="1:25" ht="15.75" customHeight="1" x14ac:dyDescent="0.25"/>
    <row r="57" spans="1:25" ht="15.75" customHeight="1" x14ac:dyDescent="0.25"/>
    <row r="58" spans="1:25" ht="15.75" customHeight="1" x14ac:dyDescent="0.25"/>
    <row r="59" spans="1:25" ht="15.75" customHeight="1" x14ac:dyDescent="0.25"/>
    <row r="60" spans="1:25" ht="15.75" customHeight="1" x14ac:dyDescent="0.25"/>
    <row r="61" spans="1:25" ht="15.75" customHeight="1" x14ac:dyDescent="0.25"/>
  </sheetData>
  <sheetProtection algorithmName="SHA-512" hashValue="amu54FiDc0C7YiaDNpsaCyeoK41ajot5iCU1k7bcsiABhD9YE60pim5HG5e0xcjztNS2YZU9n6BA63+yiIzm3w==" saltValue="SjQwdUtMERjvFdlGSjtWKA==" spinCount="100000" sheet="1" objects="1" scenarios="1" selectLockedCells="1"/>
  <mergeCells count="165">
    <mergeCell ref="A42:O42"/>
    <mergeCell ref="H37:O41"/>
    <mergeCell ref="I4:N4"/>
    <mergeCell ref="F5:I5"/>
    <mergeCell ref="J5:N5"/>
    <mergeCell ref="A6:C6"/>
    <mergeCell ref="F6:I6"/>
    <mergeCell ref="J6:N6"/>
    <mergeCell ref="B1:C1"/>
    <mergeCell ref="D1:E6"/>
    <mergeCell ref="F1:H1"/>
    <mergeCell ref="I1:N1"/>
    <mergeCell ref="B2:C2"/>
    <mergeCell ref="F2:H3"/>
    <mergeCell ref="I2:N3"/>
    <mergeCell ref="A3:B3"/>
    <mergeCell ref="B4:C4"/>
    <mergeCell ref="F4:H4"/>
    <mergeCell ref="A7:N7"/>
    <mergeCell ref="G12:O13"/>
    <mergeCell ref="A13:C13"/>
    <mergeCell ref="A14:B14"/>
    <mergeCell ref="C14:O14"/>
    <mergeCell ref="A17:C17"/>
    <mergeCell ref="D17:E17"/>
    <mergeCell ref="F17:G17"/>
    <mergeCell ref="H17:I17"/>
    <mergeCell ref="J17:K17"/>
    <mergeCell ref="L17:M17"/>
    <mergeCell ref="N17:O17"/>
    <mergeCell ref="A18:C18"/>
    <mergeCell ref="D18:E18"/>
    <mergeCell ref="F18:G18"/>
    <mergeCell ref="H18:I18"/>
    <mergeCell ref="J18:K18"/>
    <mergeCell ref="L18:M18"/>
    <mergeCell ref="N18:O18"/>
    <mergeCell ref="N19:O19"/>
    <mergeCell ref="A20:C20"/>
    <mergeCell ref="D20:E20"/>
    <mergeCell ref="F20:G20"/>
    <mergeCell ref="H20:I20"/>
    <mergeCell ref="J20:K20"/>
    <mergeCell ref="L20:M20"/>
    <mergeCell ref="N20:O20"/>
    <mergeCell ref="A19:C19"/>
    <mergeCell ref="D19:E19"/>
    <mergeCell ref="F19:G19"/>
    <mergeCell ref="H19:I19"/>
    <mergeCell ref="J19:K19"/>
    <mergeCell ref="L19:M19"/>
    <mergeCell ref="N21:O21"/>
    <mergeCell ref="A22:C22"/>
    <mergeCell ref="D22:E22"/>
    <mergeCell ref="F22:G22"/>
    <mergeCell ref="H22:I22"/>
    <mergeCell ref="J22:K22"/>
    <mergeCell ref="L22:M22"/>
    <mergeCell ref="N22:O22"/>
    <mergeCell ref="A21:C21"/>
    <mergeCell ref="D21:E21"/>
    <mergeCell ref="F21:G21"/>
    <mergeCell ref="H21:I21"/>
    <mergeCell ref="J21:K21"/>
    <mergeCell ref="L21:M21"/>
    <mergeCell ref="N23:O23"/>
    <mergeCell ref="A24:C24"/>
    <mergeCell ref="D24:E24"/>
    <mergeCell ref="F24:G24"/>
    <mergeCell ref="H24:I24"/>
    <mergeCell ref="J24:K24"/>
    <mergeCell ref="L24:M24"/>
    <mergeCell ref="N24:O24"/>
    <mergeCell ref="A23:C23"/>
    <mergeCell ref="D23:E23"/>
    <mergeCell ref="F23:G23"/>
    <mergeCell ref="H23:I23"/>
    <mergeCell ref="J23:K23"/>
    <mergeCell ref="L23:M23"/>
    <mergeCell ref="N25:O25"/>
    <mergeCell ref="A26:C26"/>
    <mergeCell ref="D26:E26"/>
    <mergeCell ref="F26:G26"/>
    <mergeCell ref="H26:I26"/>
    <mergeCell ref="J26:K26"/>
    <mergeCell ref="L26:M26"/>
    <mergeCell ref="N26:O26"/>
    <mergeCell ref="A25:C25"/>
    <mergeCell ref="D25:E25"/>
    <mergeCell ref="F25:G25"/>
    <mergeCell ref="H25:I25"/>
    <mergeCell ref="J25:K25"/>
    <mergeCell ref="L25:M25"/>
    <mergeCell ref="N27:O27"/>
    <mergeCell ref="A28:C28"/>
    <mergeCell ref="D28:E28"/>
    <mergeCell ref="F28:G28"/>
    <mergeCell ref="H28:I28"/>
    <mergeCell ref="J28:K28"/>
    <mergeCell ref="L28:M28"/>
    <mergeCell ref="N28:O28"/>
    <mergeCell ref="A27:C27"/>
    <mergeCell ref="D27:E27"/>
    <mergeCell ref="F27:G27"/>
    <mergeCell ref="H27:I27"/>
    <mergeCell ref="J27:K27"/>
    <mergeCell ref="L27:M27"/>
    <mergeCell ref="N29:O29"/>
    <mergeCell ref="A30:C30"/>
    <mergeCell ref="D30:E30"/>
    <mergeCell ref="F30:G30"/>
    <mergeCell ref="H30:I30"/>
    <mergeCell ref="J30:K30"/>
    <mergeCell ref="L30:M30"/>
    <mergeCell ref="N30:O30"/>
    <mergeCell ref="A29:C29"/>
    <mergeCell ref="D29:E29"/>
    <mergeCell ref="F29:G29"/>
    <mergeCell ref="H29:I29"/>
    <mergeCell ref="J29:K29"/>
    <mergeCell ref="L29:M29"/>
    <mergeCell ref="N31:O31"/>
    <mergeCell ref="A32:O32"/>
    <mergeCell ref="A33:B33"/>
    <mergeCell ref="C33:D33"/>
    <mergeCell ref="F33:J34"/>
    <mergeCell ref="K33:N34"/>
    <mergeCell ref="A34:B34"/>
    <mergeCell ref="C34:D34"/>
    <mergeCell ref="A31:C31"/>
    <mergeCell ref="D31:E31"/>
    <mergeCell ref="F31:G31"/>
    <mergeCell ref="H31:I31"/>
    <mergeCell ref="J31:K31"/>
    <mergeCell ref="L31:M31"/>
    <mergeCell ref="A39:C39"/>
    <mergeCell ref="D39:E39"/>
    <mergeCell ref="A40:C40"/>
    <mergeCell ref="D40:E40"/>
    <mergeCell ref="A41:C41"/>
    <mergeCell ref="D41:E41"/>
    <mergeCell ref="A35:O35"/>
    <mergeCell ref="D36:O36"/>
    <mergeCell ref="A37:C37"/>
    <mergeCell ref="D37:E37"/>
    <mergeCell ref="A38:C38"/>
    <mergeCell ref="D38:E38"/>
    <mergeCell ref="A49:O49"/>
    <mergeCell ref="B47:C47"/>
    <mergeCell ref="D47:E47"/>
    <mergeCell ref="G47:L47"/>
    <mergeCell ref="N47:O47"/>
    <mergeCell ref="D48:E48"/>
    <mergeCell ref="G48:L48"/>
    <mergeCell ref="N48:O48"/>
    <mergeCell ref="A43:O43"/>
    <mergeCell ref="C44:O44"/>
    <mergeCell ref="D45:E45"/>
    <mergeCell ref="G45:L45"/>
    <mergeCell ref="M45:M48"/>
    <mergeCell ref="N45:O45"/>
    <mergeCell ref="B46:C46"/>
    <mergeCell ref="D46:E46"/>
    <mergeCell ref="G46:L46"/>
    <mergeCell ref="N46:O46"/>
  </mergeCells>
  <hyperlinks>
    <hyperlink ref="A6:C6" r:id="rId1" display="Lien vers le Bottin des membres de la GMMQ" xr:uid="{1A717DC2-CD67-42B1-B307-9B06F306786A}"/>
  </hyperlinks>
  <pageMargins left="0.52068181818181813" right="0.33733333333333332" top="0.99733333333333329" bottom="0.39874999999999999" header="0.19283333333333333" footer="0.3"/>
  <pageSetup paperSize="161" scale="87" orientation="portrait" r:id="rId2"/>
  <headerFooter>
    <oddHeader>&amp;C&amp;"-,Gras"
&amp;"Arial,Gras"&amp;14Annexe A - Formulaire de remises
&amp;10Entente collective GMMQ-Adisq visant la production de spectacles 2024-2026</oddHeader>
    <oddFooter xml:space="preserve">&amp;C&amp;"Arial,Normal"&amp;9
</oddFooter>
  </headerFooter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5" name="Check Box 1">
              <controlPr locked="0" defaultSize="0" autoFill="0" autoLine="0" autoPict="0">
                <anchor moveWithCells="1">
                  <from>
                    <xdr:col>5</xdr:col>
                    <xdr:colOff>160020</xdr:colOff>
                    <xdr:row>11</xdr:row>
                    <xdr:rowOff>60960</xdr:rowOff>
                  </from>
                  <to>
                    <xdr:col>6</xdr:col>
                    <xdr:colOff>60960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6" name="Check Box 2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9</xdr:row>
                    <xdr:rowOff>22860</xdr:rowOff>
                  </from>
                  <to>
                    <xdr:col>0</xdr:col>
                    <xdr:colOff>342900</xdr:colOff>
                    <xdr:row>12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7" name="Check Box 3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11</xdr:row>
                    <xdr:rowOff>175260</xdr:rowOff>
                  </from>
                  <to>
                    <xdr:col>0</xdr:col>
                    <xdr:colOff>342900</xdr:colOff>
                    <xdr:row>13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8" name="Check Box 4">
              <controlPr locked="0" defaultSize="0" autoFill="0" autoLine="0" autoPict="0">
                <anchor moveWithCells="1">
                  <from>
                    <xdr:col>0</xdr:col>
                    <xdr:colOff>60960</xdr:colOff>
                    <xdr:row>12</xdr:row>
                    <xdr:rowOff>182880</xdr:rowOff>
                  </from>
                  <to>
                    <xdr:col>0</xdr:col>
                    <xdr:colOff>342900</xdr:colOff>
                    <xdr:row>13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9" name="Check Box 5">
              <controlPr locked="0" defaultSize="0" autoFill="0" autoLine="0" autoPict="0">
                <anchor moveWithCells="1">
                  <from>
                    <xdr:col>1</xdr:col>
                    <xdr:colOff>594360</xdr:colOff>
                    <xdr:row>7</xdr:row>
                    <xdr:rowOff>160020</xdr:rowOff>
                  </from>
                  <to>
                    <xdr:col>2</xdr:col>
                    <xdr:colOff>38100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10" name="Check Box 6">
              <controlPr locked="0" defaultSize="0" autoFill="0" autoLine="0" autoPict="0">
                <anchor moveWithCells="1">
                  <from>
                    <xdr:col>0</xdr:col>
                    <xdr:colOff>762000</xdr:colOff>
                    <xdr:row>7</xdr:row>
                    <xdr:rowOff>160020</xdr:rowOff>
                  </from>
                  <to>
                    <xdr:col>1</xdr:col>
                    <xdr:colOff>60960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1" name="Check Box 7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44</xdr:row>
                    <xdr:rowOff>175260</xdr:rowOff>
                  </from>
                  <to>
                    <xdr:col>0</xdr:col>
                    <xdr:colOff>289560</xdr:colOff>
                    <xdr:row>46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2" name="Check Box 8">
              <controlPr locked="0" defaultSize="0" autoFill="0" autoLine="0" autoPict="0">
                <anchor moveWithCells="1">
                  <from>
                    <xdr:col>0</xdr:col>
                    <xdr:colOff>0</xdr:colOff>
                    <xdr:row>45</xdr:row>
                    <xdr:rowOff>160020</xdr:rowOff>
                  </from>
                  <to>
                    <xdr:col>0</xdr:col>
                    <xdr:colOff>289560</xdr:colOff>
                    <xdr:row>47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3" name="Check Box 9">
              <controlPr locked="0" defaultSize="0" autoFill="0" autoLine="0" autoPict="0">
                <anchor moveWithCells="1">
                  <from>
                    <xdr:col>3</xdr:col>
                    <xdr:colOff>144780</xdr:colOff>
                    <xdr:row>7</xdr:row>
                    <xdr:rowOff>175260</xdr:rowOff>
                  </from>
                  <to>
                    <xdr:col>4</xdr:col>
                    <xdr:colOff>68580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4" name="Check Box 10">
              <controlPr locked="0" defaultSize="0" autoFill="0" autoLine="0" autoPict="0">
                <anchor moveWithCells="1">
                  <from>
                    <xdr:col>8</xdr:col>
                    <xdr:colOff>152400</xdr:colOff>
                    <xdr:row>7</xdr:row>
                    <xdr:rowOff>175260</xdr:rowOff>
                  </from>
                  <to>
                    <xdr:col>9</xdr:col>
                    <xdr:colOff>83820</xdr:colOff>
                    <xdr:row>10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5" name="Check Box 11">
              <controlPr locked="0" defaultSize="0" autoFill="0" autoLine="0" autoPict="0">
                <anchor moveWithCells="1">
                  <from>
                    <xdr:col>0</xdr:col>
                    <xdr:colOff>22860</xdr:colOff>
                    <xdr:row>3</xdr:row>
                    <xdr:rowOff>175260</xdr:rowOff>
                  </from>
                  <to>
                    <xdr:col>0</xdr:col>
                    <xdr:colOff>289560</xdr:colOff>
                    <xdr:row>5</xdr:row>
                    <xdr:rowOff>45720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6" name="Check Box 12">
              <controlPr locked="0" defaultSize="0" autoFill="0" autoLine="0" autoPict="0">
                <anchor moveWithCells="1">
                  <from>
                    <xdr:col>1</xdr:col>
                    <xdr:colOff>647700</xdr:colOff>
                    <xdr:row>3</xdr:row>
                    <xdr:rowOff>175260</xdr:rowOff>
                  </from>
                  <to>
                    <xdr:col>2</xdr:col>
                    <xdr:colOff>76200</xdr:colOff>
                    <xdr:row>5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a39c90e-bfc1-4c48-9557-337e2fb5def9" xsi:nil="true"/>
    <lcf76f155ced4ddcb4097134ff3c332f xmlns="091b3b56-7842-43fb-9b7b-ee31b47fcda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A6E45E18A2359439AF0EAEE9BAE3210" ma:contentTypeVersion="18" ma:contentTypeDescription="Crée un document." ma:contentTypeScope="" ma:versionID="a6eb0ccc41c00ddfe0ce25576f966755">
  <xsd:schema xmlns:xsd="http://www.w3.org/2001/XMLSchema" xmlns:xs="http://www.w3.org/2001/XMLSchema" xmlns:p="http://schemas.microsoft.com/office/2006/metadata/properties" xmlns:ns2="091b3b56-7842-43fb-9b7b-ee31b47fcdae" xmlns:ns3="2a39c90e-bfc1-4c48-9557-337e2fb5def9" targetNamespace="http://schemas.microsoft.com/office/2006/metadata/properties" ma:root="true" ma:fieldsID="5692656199944f1dd2d6ff850d5d17dd" ns2:_="" ns3:_="">
    <xsd:import namespace="091b3b56-7842-43fb-9b7b-ee31b47fcdae"/>
    <xsd:import namespace="2a39c90e-bfc1-4c48-9557-337e2fb5def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1b3b56-7842-43fb-9b7b-ee31b47fcda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d30dd6ef-433d-4a2c-a5c0-bb4b2ec2828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9c90e-bfc1-4c48-9557-337e2fb5def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c7a949b-4992-4bba-a618-a93acaabd863}" ma:internalName="TaxCatchAll" ma:showField="CatchAllData" ma:web="2a39c90e-bfc1-4c48-9557-337e2fb5de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0E98C48-BA7C-4F0E-A7A8-78AA95DE887F}">
  <ds:schemaRefs>
    <ds:schemaRef ds:uri="http://www.w3.org/XML/1998/namespace"/>
    <ds:schemaRef ds:uri="http://purl.org/dc/elements/1.1/"/>
    <ds:schemaRef ds:uri="http://purl.org/dc/terms/"/>
    <ds:schemaRef ds:uri="091b3b56-7842-43fb-9b7b-ee31b47fcdae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2a39c90e-bfc1-4c48-9557-337e2fb5def9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AD84502-B036-4AD3-A248-6629682068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91b3b56-7842-43fb-9b7b-ee31b47fcdae"/>
    <ds:schemaRef ds:uri="2a39c90e-bfc1-4c48-9557-337e2fb5def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331B14D-E2B0-4747-8978-F325B24F180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18</vt:i4>
      </vt:variant>
    </vt:vector>
  </HeadingPairs>
  <TitlesOfParts>
    <vt:vector size="18" baseType="lpstr">
      <vt:lpstr>Remises</vt:lpstr>
      <vt:lpstr>Représentations</vt:lpstr>
      <vt:lpstr>Musicien 1</vt:lpstr>
      <vt:lpstr>Musicien 2</vt:lpstr>
      <vt:lpstr>Musicien 3</vt:lpstr>
      <vt:lpstr>Musicien 4</vt:lpstr>
      <vt:lpstr>Musicien 5</vt:lpstr>
      <vt:lpstr>Musicien 6</vt:lpstr>
      <vt:lpstr>Musicien 7</vt:lpstr>
      <vt:lpstr>Musicien 8</vt:lpstr>
      <vt:lpstr>Musicien 9</vt:lpstr>
      <vt:lpstr>Musicien 10</vt:lpstr>
      <vt:lpstr>Musicien 11</vt:lpstr>
      <vt:lpstr>Musicien 12</vt:lpstr>
      <vt:lpstr>Musicien 13</vt:lpstr>
      <vt:lpstr>Musicien 14</vt:lpstr>
      <vt:lpstr>Musicien 15</vt:lpstr>
      <vt:lpstr>Musicien 16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Sophie Hébert</dc:creator>
  <cp:keywords/>
  <dc:description/>
  <cp:lastModifiedBy>Simon Prud'homme</cp:lastModifiedBy>
  <cp:revision/>
  <cp:lastPrinted>2024-09-03T20:06:10Z</cp:lastPrinted>
  <dcterms:created xsi:type="dcterms:W3CDTF">2016-08-15T19:29:53Z</dcterms:created>
  <dcterms:modified xsi:type="dcterms:W3CDTF">2024-11-13T20:26:39Z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0x010100FA6E45E18A2359439AF0EAEE9BAE3210</vt:lpwstr>
  </property>
  <property fmtid="{D5CDD505-2E9C-101B-9397-08002B2CF9AE}" pid="3" name="MediaServiceImageTags">
    <vt:lpwstr/>
  </property>
</Properties>
</file>